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9.xml" ContentType="application/vnd.openxmlformats-officedocument.spreadsheetml.pivotTable+xml"/>
  <Override PartName="/xl/drawings/drawing3.xml" ContentType="application/vnd.openxmlformats-officedocument.drawing+xml"/>
  <Override PartName="/xl/slicers/slicer3.xml" ContentType="application/vnd.ms-excel.slicer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10.xml" ContentType="application/vnd.openxmlformats-officedocument.spreadsheetml.pivotTable+xml"/>
  <Override PartName="/xl/drawings/drawing4.xml" ContentType="application/vnd.openxmlformats-officedocument.drawing+xml"/>
  <Override PartName="/xl/slicers/slicer4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G:\Unidades compartidas\Financiero\07 Transparencia\2026-09-02 Transparencia Bloque 19 - DF Ajustes\"/>
    </mc:Choice>
  </mc:AlternateContent>
  <xr:revisionPtr revIDLastSave="0" documentId="8_{BD8E8152-7AD5-45C8-86E6-EE73D1CC146F}" xr6:coauthVersionLast="47" xr6:coauthVersionMax="47" xr10:uidLastSave="{00000000-0000-0000-0000-000000000000}"/>
  <bookViews>
    <workbookView xWindow="28680" yWindow="-120" windowWidth="29040" windowHeight="15720" firstSheet="1" activeTab="1" xr2:uid="{81C0A3A0-99E1-497D-A722-6CA1D8CE1EBB}"/>
  </bookViews>
  <sheets>
    <sheet name="EJECUCIÓN V.1" sheetId="11" state="hidden" r:id="rId1"/>
    <sheet name="EJECUCIÓN " sheetId="14" r:id="rId2"/>
    <sheet name="COMPROMISO Y DISPONIBLE" sheetId="10" r:id="rId3"/>
    <sheet name="EJECUCIÓN POR CENTRO DE COSTO" sheetId="12" r:id="rId4"/>
    <sheet name="Hoja2" sheetId="18" state="hidden" r:id="rId5"/>
    <sheet name="BD SYGA" sheetId="13" state="hidden" r:id="rId6"/>
    <sheet name="BASE DE DATOS" sheetId="6" r:id="rId7"/>
    <sheet name="Hoja1" sheetId="16" state="hidden" r:id="rId8"/>
  </sheets>
  <externalReferences>
    <externalReference r:id="rId9"/>
  </externalReferences>
  <definedNames>
    <definedName name="_xlnm._FilterDatabase" localSheetId="6" hidden="1">'BASE DE DATOS'!$A$1:$U$138</definedName>
    <definedName name="_xlnm._FilterDatabase" localSheetId="5" hidden="1">'BD SYGA'!$A$1:$Q$158</definedName>
    <definedName name="_xlnm.Print_Area" localSheetId="2">'COMPROMISO Y DISPONIBLE'!$B$1:$P$104</definedName>
    <definedName name="_xlnm.Print_Area" localSheetId="1">'EJECUCIÓN '!$A$1:$P$50</definedName>
    <definedName name="SegmentaciónDeDatos_Centro_de_Costo">#N/A</definedName>
    <definedName name="SegmentaciónDeDatos_CENTRO_GESTOR1">#N/A</definedName>
    <definedName name="SegmentaciónDeDatos_CENTRO_GESTOR2">#N/A</definedName>
    <definedName name="SegmentaciónDeDatos_CENTRO_GESTOR21">#N/A</definedName>
    <definedName name="SegmentaciónDeDatos_Código">#N/A</definedName>
    <definedName name="SegmentaciónDeDatos_DESCRIPCIÓN__PRESUPUESTARIA1">#N/A</definedName>
    <definedName name="SegmentaciónDeDatos_DESCRIPCIÓN__PRESUPUESTARIA2">#N/A</definedName>
    <definedName name="SegmentaciónDeDatos_DESCRIPCIÓN__PRESUPUESTARIA21">#N/A</definedName>
    <definedName name="SegmentaciónDeDatos_POS_PRESUPUESTO1">#N/A</definedName>
    <definedName name="SegmentaciónDeDatos_POS_PRESUPUESTO2">#N/A</definedName>
    <definedName name="SegmentaciónDeDatos_POS_PRESUPUESTO21">#N/A</definedName>
    <definedName name="SegmentaciónDeDatos_Subpartida">#N/A</definedName>
    <definedName name="SIGAF">'[1]Base de Datos'!$A$1:$G$75</definedName>
  </definedNames>
  <calcPr calcId="191029"/>
  <pivotCaches>
    <pivotCache cacheId="0" r:id="rId10"/>
    <pivotCache cacheId="1" r:id="rId11"/>
    <pivotCache cacheId="2" r:id="rId12"/>
  </pivotCaches>
  <extLst>
    <ext xmlns:x14="http://schemas.microsoft.com/office/spreadsheetml/2009/9/main" uri="{BBE1A952-AA13-448e-AADC-164F8A28A991}">
      <x14:slicerCaches>
        <x14:slicerCache r:id="rId13"/>
        <x14:slicerCache r:id="rId14"/>
        <x14:slicerCache r:id="rId15"/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8" l="1"/>
  <c r="I22" i="18"/>
  <c r="J17" i="18"/>
  <c r="L17" i="18" s="1"/>
  <c r="M17" i="18" s="1"/>
  <c r="K17" i="18"/>
  <c r="K16" i="18"/>
  <c r="L16" i="18"/>
  <c r="L15" i="18"/>
  <c r="K15" i="18"/>
  <c r="J15" i="18"/>
  <c r="O159" i="13"/>
  <c r="F159" i="13"/>
  <c r="I77" i="6" l="1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B132" i="6"/>
  <c r="I132" i="6"/>
  <c r="L132" i="6"/>
  <c r="M132" i="6"/>
  <c r="M135" i="6"/>
  <c r="M136" i="6"/>
  <c r="M137" i="6"/>
  <c r="M138" i="6"/>
  <c r="L135" i="6"/>
  <c r="L136" i="6"/>
  <c r="L137" i="6"/>
  <c r="L138" i="6"/>
  <c r="I135" i="6"/>
  <c r="I136" i="6"/>
  <c r="I137" i="6"/>
  <c r="I138" i="6"/>
  <c r="B135" i="6"/>
  <c r="B136" i="6"/>
  <c r="B137" i="6"/>
  <c r="B138" i="6"/>
  <c r="L2" i="6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3" i="6"/>
  <c r="I134" i="6"/>
  <c r="I2" i="6"/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3" i="6"/>
  <c r="B134" i="6"/>
  <c r="B2" i="6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3" i="6"/>
  <c r="L134" i="6"/>
  <c r="M134" i="6" l="1"/>
  <c r="M133" i="6"/>
  <c r="M131" i="6"/>
  <c r="M130" i="6"/>
  <c r="M129" i="6"/>
  <c r="M128" i="6"/>
  <c r="M127" i="6"/>
  <c r="M126" i="6"/>
  <c r="M125" i="6"/>
  <c r="M124" i="6"/>
  <c r="M123" i="6"/>
  <c r="M122" i="6"/>
  <c r="M121" i="6"/>
  <c r="M120" i="6"/>
  <c r="M119" i="6"/>
  <c r="M118" i="6"/>
  <c r="M117" i="6"/>
  <c r="M116" i="6"/>
  <c r="M115" i="6"/>
  <c r="M114" i="6"/>
  <c r="M113" i="6"/>
  <c r="M112" i="6"/>
  <c r="M111" i="6"/>
  <c r="M110" i="6"/>
  <c r="M109" i="6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3" i="6"/>
  <c r="M2" i="6"/>
</calcChain>
</file>

<file path=xl/sharedStrings.xml><?xml version="1.0" encoding="utf-8"?>
<sst xmlns="http://schemas.openxmlformats.org/spreadsheetml/2006/main" count="1366" uniqueCount="387">
  <si>
    <t>Ley de Presupuesto</t>
  </si>
  <si>
    <t>Solicitado</t>
  </si>
  <si>
    <t>Comprometido</t>
  </si>
  <si>
    <t>Recepción Mercancía</t>
  </si>
  <si>
    <t>Disponible Liberado</t>
  </si>
  <si>
    <t>Disponible Presupuesto</t>
  </si>
  <si>
    <t>Bloqueo</t>
  </si>
  <si>
    <t>Doc. Tránsito Positivo</t>
  </si>
  <si>
    <t>Doc. Tránsito Negativo</t>
  </si>
  <si>
    <t>Pres. Modificaciones +</t>
  </si>
  <si>
    <t>Pres. Modificaciones -</t>
  </si>
  <si>
    <t>Fondo</t>
  </si>
  <si>
    <t>001</t>
  </si>
  <si>
    <t>21889300</t>
  </si>
  <si>
    <t>E-0</t>
  </si>
  <si>
    <t>REMUNERACIONES</t>
  </si>
  <si>
    <t>E-00101</t>
  </si>
  <si>
    <t>SUELDOS PARA CARGOS FIJOS</t>
  </si>
  <si>
    <t>E-00201</t>
  </si>
  <si>
    <t>TIEMPO EXTRAORDINARIO</t>
  </si>
  <si>
    <t>E-00301</t>
  </si>
  <si>
    <t>RETRIBUCION POR AÑOS SERVIDOS</t>
  </si>
  <si>
    <t>E-00302</t>
  </si>
  <si>
    <t>RESTRICCION AL EJERCICIO LIBERAL DE LA PROFESION</t>
  </si>
  <si>
    <t>E-00303</t>
  </si>
  <si>
    <t>DECIMOTERCER MES</t>
  </si>
  <si>
    <t>E-00304</t>
  </si>
  <si>
    <t>SALARIO ESCOLAR</t>
  </si>
  <si>
    <t>E-00399</t>
  </si>
  <si>
    <t>OTROS INCENTIVOS SALARIALES</t>
  </si>
  <si>
    <t>E0040120089300</t>
  </si>
  <si>
    <t>CCSS CONTRIBUCION PATRONAL SEGURO SALUD (CONTRIBUCION PATRONAL SEGURO DE SALUD, SEGUN LEY NO. 17 DEL 22 DE OCTUBRE DE 1943, LEY</t>
  </si>
  <si>
    <t>E0040520089300</t>
  </si>
  <si>
    <t>BANCO POPULAR Y DE DESARROLLO COMUNAL. (BPDC) (SEGUN LEY NO. 4351 DEL 11 DE JULIO DE 1969, LEY ORGANICA DEL B.P.D.C.).</t>
  </si>
  <si>
    <t>E0050120089300</t>
  </si>
  <si>
    <t>CCSS CONTRIBUCION PATRONAL SEGURO PENSIONES (CONTRIBUCION PATRONAL SEGURO DE PENSIONES, SEGUN LEY NO. 17 DEL 22 DE OCTUBRE DE 1943, LEY</t>
  </si>
  <si>
    <t>E0050220089300</t>
  </si>
  <si>
    <t>CCSS APORTE PATRONAL REGIMEN PENSIONES (APORTE PATRONAL AL REGIMEN DE PENSIONES, SEGUN LEY DE PROTECCION AL TRABAJADOR NO. 7983 DEL 16</t>
  </si>
  <si>
    <t>E0050320089300</t>
  </si>
  <si>
    <t>CCSS APORTE PATRONAL FONDO CAPITALIZACION LABORAL (APORTE PATRONAL AL FONDO DE CAPITALIZACION LABORAL, SEGUN LEY DE PROTECCION AL TRABAJADOR</t>
  </si>
  <si>
    <t>E0050520089300</t>
  </si>
  <si>
    <t>ASOCIACION SOLIDARISTA DE EMPLEADOS DEL MINISTERIO DE CIENCIA Y TECNOLOGIA (ASEMICIT). (APORTE PATRONAL A LA ASOCIACION SOLIDARISTA DE</t>
  </si>
  <si>
    <t>E-1</t>
  </si>
  <si>
    <t>SERVICIOS</t>
  </si>
  <si>
    <t>E-10101</t>
  </si>
  <si>
    <t>ALQUILER DE EDIFICIOS, LOCALES Y TERRENOS</t>
  </si>
  <si>
    <t>E-10103</t>
  </si>
  <si>
    <t>ALQUILER DE EQUIPO DE COMPUTO</t>
  </si>
  <si>
    <t>E-10201</t>
  </si>
  <si>
    <t>SERVICIO DE AGUA Y ALCANTARILLADO</t>
  </si>
  <si>
    <t>E-10202</t>
  </si>
  <si>
    <t>SERVICIO DE ENERGIA ELECTRICA</t>
  </si>
  <si>
    <t>E-10203</t>
  </si>
  <si>
    <t>SERVICIO DE CORREO</t>
  </si>
  <si>
    <t>E-10204</t>
  </si>
  <si>
    <t>SERVICIO DE TELECOMUNICACIONES</t>
  </si>
  <si>
    <t>E-10301</t>
  </si>
  <si>
    <t>INFORMACION</t>
  </si>
  <si>
    <t>E-10302</t>
  </si>
  <si>
    <t>PUBLICIDAD Y PROPAGANDA</t>
  </si>
  <si>
    <t>E-10306</t>
  </si>
  <si>
    <t>COMIS. Y GASTOS POR SERV. FINANCIEROS Y COMERCIAL.</t>
  </si>
  <si>
    <t>E-10307</t>
  </si>
  <si>
    <t>SERVICIOS DE TECNOLOGIAS DE INFORMACION</t>
  </si>
  <si>
    <t>E-10404</t>
  </si>
  <si>
    <t>SERVICIOS EN CIENCIAS ECONOMICAS Y SOCIALES</t>
  </si>
  <si>
    <t>E-10405</t>
  </si>
  <si>
    <t>SERVICIOS INFORMATICOS</t>
  </si>
  <si>
    <t>E-10406</t>
  </si>
  <si>
    <t>SERVICIOS GENERALES</t>
  </si>
  <si>
    <t>E-10499</t>
  </si>
  <si>
    <t>OTROS SERVICIOS DE GESTION Y APOYO</t>
  </si>
  <si>
    <t>E-10501</t>
  </si>
  <si>
    <t>TRANSPORTE DENTRO DEL PAIS</t>
  </si>
  <si>
    <t>E-10502</t>
  </si>
  <si>
    <t>VIATICOS DENTRO DEL PAIS</t>
  </si>
  <si>
    <t>E-10503</t>
  </si>
  <si>
    <t>TRANSPORTE EN EL EXTERIOR</t>
  </si>
  <si>
    <t>E-10504</t>
  </si>
  <si>
    <t>VIATICOS EN EL EXTERIOR</t>
  </si>
  <si>
    <t>E-10601</t>
  </si>
  <si>
    <t>SEGUROS</t>
  </si>
  <si>
    <t>E-10701</t>
  </si>
  <si>
    <t>ACTIVIDADES DE CAPACITACION</t>
  </si>
  <si>
    <t>E-10805</t>
  </si>
  <si>
    <t>MANT. Y REPARACION DE EQUIPO DE TRANSPORTE</t>
  </si>
  <si>
    <t>E-10806</t>
  </si>
  <si>
    <t>MANT. Y REPARACION DE EQUIPO DE COMUNICAC.</t>
  </si>
  <si>
    <t>E-10808</t>
  </si>
  <si>
    <t>MANT. Y REP. DE EQUIPO DE COMPUTO Y SIST. DE INF.</t>
  </si>
  <si>
    <t>E-2</t>
  </si>
  <si>
    <t>MATERIALES Y SUMINISTROS</t>
  </si>
  <si>
    <t>E-20101</t>
  </si>
  <si>
    <t>COMBUSTIBLES Y LUBRICANTES</t>
  </si>
  <si>
    <t>E-20304</t>
  </si>
  <si>
    <t>MAT. Y PROD. ELECTRICOS, TELEFONICOS Y DE COMPUTO</t>
  </si>
  <si>
    <t>E-20306</t>
  </si>
  <si>
    <t>MATERIALES Y PRODUCTOS DE PLASTICO</t>
  </si>
  <si>
    <t>E-29901</t>
  </si>
  <si>
    <t>UTILES Y MATERIALES DE OFICINA Y COMPUTO</t>
  </si>
  <si>
    <t>E-29903</t>
  </si>
  <si>
    <t>PRODUCTOS DE PAPEL, CARTON E IMPRESOS</t>
  </si>
  <si>
    <t>E-29904</t>
  </si>
  <si>
    <t>TEXTILES Y VESTUARIO</t>
  </si>
  <si>
    <t>E-29905</t>
  </si>
  <si>
    <t>UTILES Y MATERIALES DE LIMPIEZA</t>
  </si>
  <si>
    <t>E-29999</t>
  </si>
  <si>
    <t>OTROS UTILES, MATERIALES Y SUMINISTROS DIVERSOS</t>
  </si>
  <si>
    <t>E-6</t>
  </si>
  <si>
    <t>TRANSFERENCIAS CORRIENTES</t>
  </si>
  <si>
    <t>E6010320089300</t>
  </si>
  <si>
    <t>CCSS CONTRIBUCION ESTATAL SEGURO PENSIONES (CONTRIBUCION ESTATAL AL SEGURO DE PENSIONES, SEGUN LEY NO. 17 DEL 22 DE OCTUBRE DE 1943, LEY</t>
  </si>
  <si>
    <t>E6010320189300</t>
  </si>
  <si>
    <t>E6010320289300</t>
  </si>
  <si>
    <t>CCSS CONTRIBUCION ESTATAL SEGURO SALUD (CONTRIBUCION ESTATAL AL SEGURO DE SALUD, SEGUN LEY NO. 17 DEL 22 DE OCTUBRE DE 1943, LEY</t>
  </si>
  <si>
    <t>E6010320589300</t>
  </si>
  <si>
    <t>E6010321089300</t>
  </si>
  <si>
    <t>PROMOTORA COSTARRICENSE DE INNOVACION E INVESTIGACION (PARA GASTOS OPERATIVOS SEGUN ARTICULO 17 INCISO 1) DE LA LEY NO. 9971</t>
  </si>
  <si>
    <t>E6010321189300</t>
  </si>
  <si>
    <t>PROMOTORA COSTARRICENSE DE INNOVACION E INVESTIGACION (PARA EL FONDO DE INCENTIVOS, EMPRESAS PRODUCTIVAS DE BIENES Y SERVICIOS,</t>
  </si>
  <si>
    <t>E6010321289300</t>
  </si>
  <si>
    <t>PROMOTORA COSTARRICENSE DE INNOVACION E INVESTIGACION (PARA FONDO CONCURSABLE PARA EL DESARROLLO TECNOLOGICO E INNOVACION PARA PYMES Y</t>
  </si>
  <si>
    <t>E6010321489300</t>
  </si>
  <si>
    <t>ACADEMIA NACIONAL DE CIENCIAS (PARA GASTOS OPERATIVOS Y FORTALECIMIENTO DE PROGRAMAS DE CIENCIA Y TECNOLOGIA SEGUN LEY NO.</t>
  </si>
  <si>
    <t>E-60301</t>
  </si>
  <si>
    <t>PRESTACIONES LEGALES</t>
  </si>
  <si>
    <t>E-60399</t>
  </si>
  <si>
    <t>OTRAS PRESTACIONES</t>
  </si>
  <si>
    <t>E-60601</t>
  </si>
  <si>
    <t>INDEMNIZACIONES</t>
  </si>
  <si>
    <t>E6070120089300</t>
  </si>
  <si>
    <t>E-5</t>
  </si>
  <si>
    <t>BIENES DURADEROS</t>
  </si>
  <si>
    <t>280</t>
  </si>
  <si>
    <t>E-50101</t>
  </si>
  <si>
    <t>MAQUINARIA Y EQUIPO PARA LA PRODUCCION</t>
  </si>
  <si>
    <t>E-50103</t>
  </si>
  <si>
    <t>EQUIPO DE COMUNICACION</t>
  </si>
  <si>
    <t>E-50104</t>
  </si>
  <si>
    <t>EQUIPO Y MOBILIARIO DE OFICINA</t>
  </si>
  <si>
    <t>E-50105</t>
  </si>
  <si>
    <t>EQUIPO Y PROGRAMAS DE COMPUTO</t>
  </si>
  <si>
    <t>E-59903</t>
  </si>
  <si>
    <t>BIENES INTANGIBLES</t>
  </si>
  <si>
    <t>21889900</t>
  </si>
  <si>
    <t>E0040120089900</t>
  </si>
  <si>
    <t>E0040520089900</t>
  </si>
  <si>
    <t>E0050120089900</t>
  </si>
  <si>
    <t>E0050220089900</t>
  </si>
  <si>
    <t>E0050320089900</t>
  </si>
  <si>
    <t>E6010320089900</t>
  </si>
  <si>
    <t>E6010320289900</t>
  </si>
  <si>
    <t>E6070120089900</t>
  </si>
  <si>
    <t>E6070120589900</t>
  </si>
  <si>
    <t>21889400</t>
  </si>
  <si>
    <t>508</t>
  </si>
  <si>
    <t>E-00103</t>
  </si>
  <si>
    <t>SERVICIOS ESPECIALES</t>
  </si>
  <si>
    <t>E0040120089400</t>
  </si>
  <si>
    <t>CCSS CONTRIBUCION PATRONAL SEGURO SALUD (SEGUN LEY CONSTITUTIVA DE LA C.C.S.S. Y REGLAME NTO NO. 7082 DEL 03/12/1996 Y SUS REFORMAS).</t>
  </si>
  <si>
    <t>E0040520089400</t>
  </si>
  <si>
    <t>BANCO POPULAR Y DE DESARROLLO COMUNAL (SEGUN LEY NO. 4351 DEL 11/07/1969, LEY ORGANICA DEL B.P.D.C.).</t>
  </si>
  <si>
    <t>E0050120089400</t>
  </si>
  <si>
    <t>CCSS CONTRIBUCION PATRONAL SEGURO PENSIONES (SEGUN LEY NO. 17 DEL 22/10/1943, LEY CONSTITUTIVA DE LA C.C.S.S. Y REGLAMENTO NO. 6898</t>
  </si>
  <si>
    <t>E0050220089400</t>
  </si>
  <si>
    <t>CCSS APORTE PATRONAL REGIMEN PENSIONES (SEGUN LEY DE PROTECCION AL TRABAJADOR NO. 7983 DEL 16 DE FEBRERO DEL 2000).</t>
  </si>
  <si>
    <t>E0050320089400</t>
  </si>
  <si>
    <t>CCSS APORTE PATRONAL FONDO CAPITALIZACION LABORAL (SEGUN LEY DE PROTECCION AL TRABAJADOR NO. 7983 DEL 16 DE FEBRERO DEL 2000).</t>
  </si>
  <si>
    <t>E-7</t>
  </si>
  <si>
    <t>TRANSFERENCIAS DE CAPITAL</t>
  </si>
  <si>
    <t>E7010320089400</t>
  </si>
  <si>
    <t>CCSS CONTRIBUCION ESTATAL SEGURO PENSIONES (CONTRIBUCION ESTATAL AL SEGURO DE PENSIONES, SEGUN LEY NO.17 DE 22/10/1943, LEY CONSTITUTIVA</t>
  </si>
  <si>
    <t>E7010320289400</t>
  </si>
  <si>
    <t>CCSS CONTRIBUCION ESTATAL SEGURO SALUD CONTRIBUCION ESTATAL AL SEGURO DE SALUD, SEGUN EY NO. 17 DEL 22/10/1943, LEY CONSTITUTIVA DE LA</t>
  </si>
  <si>
    <t>E7020120089400</t>
  </si>
  <si>
    <t>TRANSFERENCIAS DE CAPITAL A PERSONAS (PARA AUMENTAR LA OFERTA DE CAPITAL HUMANO AVANZADO, EL CUAL ES REQUERIDO PARA LA</t>
  </si>
  <si>
    <t>E7020120289400</t>
  </si>
  <si>
    <t>TRANSFERENCIAS DE CAPITAL A PERSONAS (BECAS A TERCERAS PERSONAS, SEGUN COMPONENTE II, SUBCOMPONENTE II.1. DEL ANEXO UNICO DE LA LEY NO.</t>
  </si>
  <si>
    <t>E7040120089400</t>
  </si>
  <si>
    <t>TRANSFERENCIAS DE CAPITAL A EMPRESAS PRIVADAS (PARA ESTIMULAR LA INNOVACION EN EMPRESAS Y FOMENTAR LA CREACION DE EMPRESAS DE BASE</t>
  </si>
  <si>
    <t>PARTIDA</t>
  </si>
  <si>
    <t>DESCRIPCION</t>
  </si>
  <si>
    <t>DESCRIPCIÓN  PRESUPUESTARIA</t>
  </si>
  <si>
    <t>POS PRESUPUESTO</t>
  </si>
  <si>
    <t>CENTRO GESTOR</t>
  </si>
  <si>
    <t xml:space="preserve">PRESUPUESTO </t>
  </si>
  <si>
    <t>DEVENGADO</t>
  </si>
  <si>
    <t>% EJECUCIÓN</t>
  </si>
  <si>
    <t>Etiquetas de fila</t>
  </si>
  <si>
    <t>Total general</t>
  </si>
  <si>
    <t>PRESUPUESTO</t>
  </si>
  <si>
    <t>EJECUTADO</t>
  </si>
  <si>
    <t>DEVENGADO +COMPROMETIDO</t>
  </si>
  <si>
    <t>DES. PRES</t>
  </si>
  <si>
    <t>%</t>
  </si>
  <si>
    <t>DES.PRES</t>
  </si>
  <si>
    <t>PRESUPUESTO.</t>
  </si>
  <si>
    <t>DEVENGADO +COMPROMETIDO.</t>
  </si>
  <si>
    <t>MINISTERIO DE CIENCIA, INNOVACIÓN, TECNOLOGÍA Y TELECOMUNICACIONES</t>
  </si>
  <si>
    <t>AL 30/06/2025</t>
  </si>
  <si>
    <t>EJECUCIÓN PRESUPUESTARIA  ACUMULADA 2025</t>
  </si>
  <si>
    <t>EJECUCIÓN REAL</t>
  </si>
  <si>
    <t>EJECUCIÓN + COMPROMISO</t>
  </si>
  <si>
    <t>COMPROMETIDO Y DISPONIBLE PRESUPUESTARIO 2025</t>
  </si>
  <si>
    <t>DISPONIBLE PRESUPUESTARIO</t>
  </si>
  <si>
    <t>Subpartida</t>
  </si>
  <si>
    <t xml:space="preserve"> Indicador</t>
  </si>
  <si>
    <t>Actividad</t>
  </si>
  <si>
    <t>Centro de Costo</t>
  </si>
  <si>
    <t>Presupuesto Ordinario</t>
  </si>
  <si>
    <t>Modificaciones</t>
  </si>
  <si>
    <t>Modificaciones Locales</t>
  </si>
  <si>
    <t>Modificaciones Reprogramación</t>
  </si>
  <si>
    <t>Total Presupuesto</t>
  </si>
  <si>
    <t>Compromiso Provisional</t>
  </si>
  <si>
    <t>Compromiso Definitivo</t>
  </si>
  <si>
    <t>Gasto Real</t>
  </si>
  <si>
    <t>Disponible</t>
  </si>
  <si>
    <t>Porcentaje Ejecución</t>
  </si>
  <si>
    <t>SERVICIOS EN CIENCIAS ECONÓMICAS Y SOCIALES</t>
  </si>
  <si>
    <t>Secretaría Planificación Institucional y Sectorial Jefatura</t>
  </si>
  <si>
    <t>OTROS SERVICIOS DE GESTIÓN Y APOYO</t>
  </si>
  <si>
    <t>Cooperación Internacional</t>
  </si>
  <si>
    <t>Comunicación Institucional</t>
  </si>
  <si>
    <t>SERVICIOS DE TECNOLOGÍAS DE INFORMACIÓN</t>
  </si>
  <si>
    <t>EQUIPO DE CÓMPUTO</t>
  </si>
  <si>
    <t>Dirección Administrativa Financiera Jefatura</t>
  </si>
  <si>
    <t>RETRIBUCIÓN POR AÑOS SERVIDOS</t>
  </si>
  <si>
    <t>RESTRICCIÓN AL EJERCICIO LIBERAL DE LA PROFESIÓN</t>
  </si>
  <si>
    <t>00401-001-1112-1160-200</t>
  </si>
  <si>
    <t>CONTRIBUCIÓN PATRONAL SEGURO DE SALUD DE LA C.C.S.S.</t>
  </si>
  <si>
    <t>00405-001-1112-1160-200</t>
  </si>
  <si>
    <t>CONTRIBUCIÓN PATRONAL AL BANCO POPULAR Y DE DESARROLLO COMUNAL</t>
  </si>
  <si>
    <t>00501-001-1112-1160-200</t>
  </si>
  <si>
    <t>CONTRIBUCIÓN PATRONAL SEGURO DE PENSIONES DE LA C.C.S.S.</t>
  </si>
  <si>
    <t>00502-001-1112-1160-200</t>
  </si>
  <si>
    <t>APORTE PATRONAL AL RÉGIMEN OBLIGATORIO DE PENSIONES COMPLEMENTARIAS</t>
  </si>
  <si>
    <t>00503-001-1112-1160-200</t>
  </si>
  <si>
    <t>APORTE PATRONAL AL FONDO DE CAPITALIZACIÓN LABORAL</t>
  </si>
  <si>
    <t>00505-001-1112-1160-200</t>
  </si>
  <si>
    <t>ASOCIACION SOLIDARISTA DE EMPLEADOS DEL MINISTERIO DE CIENCIA Y TECNOLOGIA-ASEMICIT</t>
  </si>
  <si>
    <t>INFORMACIÓN</t>
  </si>
  <si>
    <t>60103-001-1310-1160-200</t>
  </si>
  <si>
    <t>C.C.S.S. CONTRIBUCIÓN ESTATAL AL SEGURO DE PENSIONES IP 200</t>
  </si>
  <si>
    <t>60103-001-1310-1160-201</t>
  </si>
  <si>
    <t>UNIVERSIDAD DE COSTA RICA</t>
  </si>
  <si>
    <t>60103-001-1310-1160-202</t>
  </si>
  <si>
    <t>C.C.S.S. CONTRIBUCIÓN ESTATAL AL SEGURO DE SALUD IP 202</t>
  </si>
  <si>
    <t>60103-001-1310-1160-210</t>
  </si>
  <si>
    <t>CONSEJO NACIONAL DE INVESTIGACIONES CIENTÍFICAS Y TECNOLÓGICAS (CONICIT).</t>
  </si>
  <si>
    <t>60103-001-1310-1160-211</t>
  </si>
  <si>
    <t>CONSEJO NACIONAL DE INVESTIGACIONES CIENTÍFICAS Y TECNOLÓGICAS(CONICIT)</t>
  </si>
  <si>
    <t>60103-001-1310-1160-212</t>
  </si>
  <si>
    <t>CONSEJO NACIONAL DE INVESTIGACIONES CIENTÍFICAS Y TECNOLÓGICAS (CONICIT)</t>
  </si>
  <si>
    <t>60103-001-1310-1160-214</t>
  </si>
  <si>
    <t>ACADEMIA NACIONAL DE CIENCIAS</t>
  </si>
  <si>
    <t>60103-001-1310-2134-205</t>
  </si>
  <si>
    <t>COMISION DE ENERGÍA ATÓMICA DE COSTA RICA</t>
  </si>
  <si>
    <t>60701-001-1330-2134-200</t>
  </si>
  <si>
    <t>ORGANIZACIÓN INTERNACIONAL DE ENERGÍA ATÓMICA</t>
  </si>
  <si>
    <t>Departamento de Recursos Humanos</t>
  </si>
  <si>
    <t>Departamento Proveeduría</t>
  </si>
  <si>
    <t>ÚTILES Y MATERIALES DE OFICINA Y CÓMPUTO</t>
  </si>
  <si>
    <t>PRODUCTOS DE PAPEL, CARTÓN E IMPRESOS</t>
  </si>
  <si>
    <t>Departamento de Servicios Generales Jefatura.</t>
  </si>
  <si>
    <t>SERVICIO DE ENERGÍA ELÉCTRICA</t>
  </si>
  <si>
    <t>TRANSPORTE DENTRO DEL PAÍS</t>
  </si>
  <si>
    <t>VIÁTICOS DENTRO DEL PAIS</t>
  </si>
  <si>
    <t>VIÁTICOS EN EL EXTERIOR</t>
  </si>
  <si>
    <t>MANTENIMIENTO Y REPARACIÓN DE EQUIPO DE TRANSPORTE</t>
  </si>
  <si>
    <t>ÚTILES Y MATERIALES DE LIMPIEZA</t>
  </si>
  <si>
    <t>MANT. Y REP. DE EQUIPO DE CÓMPUTO Y SIST. DE INF.</t>
  </si>
  <si>
    <t>Unidad de Archivo Institucional.</t>
  </si>
  <si>
    <t>Dirección Investigación, Desarrollo e Innovación Jefatura .</t>
  </si>
  <si>
    <t>ACTIVIDADES DE CAPACITACIÓN</t>
  </si>
  <si>
    <t>SERVICIOS INFORMÁTICOS</t>
  </si>
  <si>
    <t>Departamento de Investigación en Ciencia y Tecnología Jefatura.</t>
  </si>
  <si>
    <t>Departamento de Innovación Jefatura.</t>
  </si>
  <si>
    <t>MAT. Y PROD. ELÉCTRICOS, TELEFÓNICOS Y DE CÓMPUTO</t>
  </si>
  <si>
    <t>OTROS ÚTILES, MATERIALES Y SUMINISTROS.</t>
  </si>
  <si>
    <t>Dirección de Gobernanza Digital y Certificadores de Firma Digital Jefatura</t>
  </si>
  <si>
    <t>Departamento de Certificadores de Firma Digital</t>
  </si>
  <si>
    <t>ALQUILER DE EQUIPO DE CÓMPUTO</t>
  </si>
  <si>
    <t>Servicios Tecnológicos</t>
  </si>
  <si>
    <t>MANTENIMIENTO Y REPARACIÓN DE EQUIPO DE COMUNICAC.</t>
  </si>
  <si>
    <t>Evaluación y seguimiento de Proyectos</t>
  </si>
  <si>
    <t>60103-001-1310-2161-200</t>
  </si>
  <si>
    <t>60103-001-1310-2161-202</t>
  </si>
  <si>
    <t>60701-001-1330-2161-200</t>
  </si>
  <si>
    <t>UNIÓN INTERNACIONAL DE TELECOMUNICACIONES (UIT).</t>
  </si>
  <si>
    <t>60701-001-1330-2161-205</t>
  </si>
  <si>
    <t>COMISIÓN TECNICA REGIONAL DE TELECOMUNICACIONES (COMTELCA).</t>
  </si>
  <si>
    <t>Total Presupuesto.</t>
  </si>
  <si>
    <t>Disponible.</t>
  </si>
  <si>
    <t>% Ejecución</t>
  </si>
  <si>
    <t>COMPROMISO</t>
  </si>
  <si>
    <t>COMPROMISO.</t>
  </si>
  <si>
    <t>SUBPARTIDA</t>
  </si>
  <si>
    <t>E-10102</t>
  </si>
  <si>
    <t>ALQUILER DE MAQUINARIA, EQUIPO Y MOBILIARIO</t>
  </si>
  <si>
    <t xml:space="preserve">10404-001-1120-1160-   </t>
  </si>
  <si>
    <t xml:space="preserve">10499-001-1120-1160-   </t>
  </si>
  <si>
    <t xml:space="preserve">10302-001-1120-1160-   </t>
  </si>
  <si>
    <t xml:space="preserve">10307-001-1120-1160-   </t>
  </si>
  <si>
    <t xml:space="preserve">50105-280-2210-1160-   </t>
  </si>
  <si>
    <t xml:space="preserve">00101-001-1111-1160-   </t>
  </si>
  <si>
    <t xml:space="preserve">00201-001-1111-1160-   </t>
  </si>
  <si>
    <t xml:space="preserve">00301-001-1111-1160-   </t>
  </si>
  <si>
    <t xml:space="preserve">00302-001-1111-1160-   </t>
  </si>
  <si>
    <t xml:space="preserve">00303-001-1111-1160-   </t>
  </si>
  <si>
    <t xml:space="preserve">00304-001-1111-1160-   </t>
  </si>
  <si>
    <t xml:space="preserve">00399-001-1111-1160-   </t>
  </si>
  <si>
    <t xml:space="preserve">10301-001-1120-1160-   </t>
  </si>
  <si>
    <t xml:space="preserve">60301-001-1320-1160-   </t>
  </si>
  <si>
    <t xml:space="preserve">60399-001-1320-1160-   </t>
  </si>
  <si>
    <t xml:space="preserve">10601-001-1120-1160-   </t>
  </si>
  <si>
    <t xml:space="preserve">59903-280-2240-1160-   </t>
  </si>
  <si>
    <t xml:space="preserve">10306-001-1120-1160-   </t>
  </si>
  <si>
    <t xml:space="preserve">29901-001-1120-1160-   </t>
  </si>
  <si>
    <t xml:space="preserve">29903-001-1120-1160-   </t>
  </si>
  <si>
    <t xml:space="preserve">10101-001-1120-1160-   </t>
  </si>
  <si>
    <t xml:space="preserve">10102-001-1120-1160-   </t>
  </si>
  <si>
    <t>ALQUILER DE MAQUINARIA, EQUIPO Y MIBILIARIO</t>
  </si>
  <si>
    <t xml:space="preserve">10201-001-1120-1160-   </t>
  </si>
  <si>
    <t xml:space="preserve">10202-001-1120-1160-   </t>
  </si>
  <si>
    <t xml:space="preserve">10203-001-1120-1160-   </t>
  </si>
  <si>
    <t xml:space="preserve">10204-001-1120-1160-   </t>
  </si>
  <si>
    <t xml:space="preserve">10406-001-1120-1160-   </t>
  </si>
  <si>
    <t xml:space="preserve">10501-001-1120-1160-   </t>
  </si>
  <si>
    <t xml:space="preserve">10502-001-1120-1160-   </t>
  </si>
  <si>
    <t xml:space="preserve">10503-001-1120-1160-   </t>
  </si>
  <si>
    <t xml:space="preserve">10504-001-1120-1160-   </t>
  </si>
  <si>
    <t xml:space="preserve">10805-001-1120-1160-   </t>
  </si>
  <si>
    <t xml:space="preserve">20101-001-1120-1160-   </t>
  </si>
  <si>
    <t xml:space="preserve">29905-001-1120-1160-   </t>
  </si>
  <si>
    <t xml:space="preserve">10808-001-1120-1160-   </t>
  </si>
  <si>
    <t xml:space="preserve">10701-001-1120-1160-   </t>
  </si>
  <si>
    <t xml:space="preserve">10405-001-1120-1160-   </t>
  </si>
  <si>
    <t xml:space="preserve">20304-001-1120-1160-   </t>
  </si>
  <si>
    <t xml:space="preserve">29999-001-1120-1160-   </t>
  </si>
  <si>
    <t>Departamento de Promoción Social de la Ciencia, Tecnología e Innovación Jefatura .</t>
  </si>
  <si>
    <t>Departamento de Alfabetización Digital  Jefatura .</t>
  </si>
  <si>
    <t xml:space="preserve">59903-280-2240-2161-   </t>
  </si>
  <si>
    <t xml:space="preserve">10103-001-1120-1160-   </t>
  </si>
  <si>
    <t xml:space="preserve">10806-001-1120-1160-   </t>
  </si>
  <si>
    <t>COMPARATIVO DE EJECUCIÓN</t>
  </si>
  <si>
    <t xml:space="preserve"> TITULO 218</t>
  </si>
  <si>
    <t>PROGRAMA 89300</t>
  </si>
  <si>
    <t>Código</t>
  </si>
  <si>
    <t>PROGRAMA 89900</t>
  </si>
  <si>
    <t>Modificación en Tránsito</t>
  </si>
  <si>
    <t xml:space="preserve">10303-001-1120-1160-   </t>
  </si>
  <si>
    <t>IMPRESIÓN, ENCUADERNACION Y OTROS</t>
  </si>
  <si>
    <t xml:space="preserve">10702-001-1120-1160-   </t>
  </si>
  <si>
    <t>ACTIVIDADES PROTOCOLARIAS Y SOCIALES</t>
  </si>
  <si>
    <t>Auditoría Interna</t>
  </si>
  <si>
    <t>Ejecución</t>
  </si>
  <si>
    <t>EJECUCIÓN POR CENTRO DE COSTO -  2026</t>
  </si>
  <si>
    <t xml:space="preserve">00105-001-1111-1160-   </t>
  </si>
  <si>
    <t>SUPLENCIAS</t>
  </si>
  <si>
    <t>Agencia Nacional de Gobierno Digital Jefatura  .</t>
  </si>
  <si>
    <t xml:space="preserve">50103-280-2210-1160-   </t>
  </si>
  <si>
    <t>EQUIPO DE COMUNICACIÓN</t>
  </si>
  <si>
    <t xml:space="preserve">50104-001-2210-1160-   </t>
  </si>
  <si>
    <t xml:space="preserve">50104-280-2210-1160-   </t>
  </si>
  <si>
    <t xml:space="preserve">60601-001-1320-1160-   </t>
  </si>
  <si>
    <t>JUNIO 2026</t>
  </si>
  <si>
    <t>JUNIO 2025</t>
  </si>
  <si>
    <t>E-00105</t>
  </si>
  <si>
    <t>E-10303</t>
  </si>
  <si>
    <t>E-10702</t>
  </si>
  <si>
    <t>E-20104</t>
  </si>
  <si>
    <t>E-20203</t>
  </si>
  <si>
    <t>IMPRESION, ENCUADERNACION Y OTROS</t>
  </si>
  <si>
    <t>TINTAS, PINTURAS Y DILUYENTES</t>
  </si>
  <si>
    <t>ALIMENTOS Y BEBIDAS</t>
  </si>
  <si>
    <t>UNIVERSIDAD DE COSTA RICA (PARA GASTOS DE OPERACION DE CONVENIO CITA-MAG, SEGUN ART. 36 DE LEY NO. 4895 DEL 16/11/1971 Y</t>
  </si>
  <si>
    <t>COMISION DE ENERGIA ATOMICA DE COSTA RICA (PARA GASTOS DE OPERACION SEGUN LEY NO. 4383 DEL 18/08/1969, ARTICULO 40 Y SEGUN LOS ARTICULOS NO.</t>
  </si>
  <si>
    <t>ORGANIZACION INTERNACIONAL DE ENERGIA ATOMICA (CUOTA ANUAL ORDINARIA Y FONDO DE COOPERACION TECNICA DEL PRESUPUESTO 2026, SEGUN LEY NO. 3440</t>
  </si>
  <si>
    <t>UNION INTERNACIONAL DE TELECOMUNICACIONES (UIT). (PAGO CUOTA ANUAL ORDINARIA 2026, A LA UNION INTERNACIONAL DE TELECOMUNICACIONES (UIT), SEGUN</t>
  </si>
  <si>
    <t>COMISION TECNICA REGIONAL DE TELECOMUNICACIONES (COMTELCA). (PAGO CUOTA ANUAL ORDINARIA 2026, A LA COMISION TECNICA REGIONAL DE TEECOMUNICACIONES</t>
  </si>
  <si>
    <t>060</t>
  </si>
  <si>
    <t>AL 30/06/2026</t>
  </si>
  <si>
    <t>t.presupuesto</t>
  </si>
  <si>
    <t>disponible</t>
  </si>
  <si>
    <t>saldos del comprometido</t>
  </si>
  <si>
    <t>total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</si>
</sst>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0.0%"/>
    <numFmt numFmtId="165" formatCode="_(* #,##0.00_);_(* \(#,##0.00\);_(* &quot;-&quot;??_);_(@_)"/>
    <numFmt numFmtId="166" formatCode="0.0"/>
  </numFmts>
  <fonts count="33" x14ac:knownFonts="1">
    <font>
      <sz val="10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3"/>
      <color theme="5" tint="0.39997558519241921"/>
      <name val="Arial"/>
      <family val="2"/>
    </font>
    <font>
      <b/>
      <sz val="13"/>
      <name val="Arial"/>
      <family val="2"/>
    </font>
    <font>
      <b/>
      <sz val="14"/>
      <color theme="5" tint="-0.249977111117893"/>
      <name val="Arial"/>
      <family val="2"/>
    </font>
    <font>
      <sz val="13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FF0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9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8" fillId="0" borderId="0"/>
    <xf numFmtId="44" fontId="1" fillId="0" borderId="0" applyFont="0" applyFill="0" applyBorder="0" applyAlignment="0" applyProtection="0"/>
    <xf numFmtId="43" fontId="31" fillId="0" borderId="0" applyFont="0" applyFill="0" applyBorder="0" applyAlignment="0" applyProtection="0"/>
  </cellStyleXfs>
  <cellXfs count="64">
    <xf numFmtId="0" fontId="20" fillId="0" borderId="0" xfId="0" applyFont="1"/>
    <xf numFmtId="0" fontId="0" fillId="0" borderId="0" xfId="0"/>
    <xf numFmtId="0" fontId="0" fillId="33" borderId="10" xfId="0" applyFill="1" applyBorder="1"/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20" fillId="0" borderId="0" xfId="0" pivotButton="1" applyFont="1"/>
    <xf numFmtId="0" fontId="20" fillId="0" borderId="0" xfId="0" applyFont="1" applyAlignment="1">
      <alignment horizontal="left"/>
    </xf>
    <xf numFmtId="4" fontId="20" fillId="0" borderId="0" xfId="0" applyNumberFormat="1" applyFont="1"/>
    <xf numFmtId="10" fontId="20" fillId="0" borderId="0" xfId="0" applyNumberFormat="1" applyFont="1"/>
    <xf numFmtId="0" fontId="20" fillId="0" borderId="0" xfId="0" applyFont="1" applyAlignment="1">
      <alignment horizontal="left" indent="1"/>
    </xf>
    <xf numFmtId="164" fontId="20" fillId="0" borderId="0" xfId="0" applyNumberFormat="1" applyFont="1"/>
    <xf numFmtId="0" fontId="21" fillId="35" borderId="10" xfId="0" applyFont="1" applyFill="1" applyBorder="1"/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0" fillId="0" borderId="0" xfId="0" pivotButton="1" applyFont="1" applyAlignment="1">
      <alignment horizontal="center"/>
    </xf>
    <xf numFmtId="0" fontId="20" fillId="0" borderId="0" xfId="0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22" fillId="0" borderId="0" xfId="0" applyFont="1" applyAlignment="1">
      <alignment vertical="center"/>
    </xf>
    <xf numFmtId="164" fontId="25" fillId="36" borderId="0" xfId="0" applyNumberFormat="1" applyFont="1" applyFill="1" applyAlignment="1">
      <alignment horizontal="right" vertical="center"/>
    </xf>
    <xf numFmtId="0" fontId="20" fillId="34" borderId="0" xfId="0" applyFont="1" applyFill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3" fillId="0" borderId="0" xfId="0" applyFont="1"/>
    <xf numFmtId="0" fontId="26" fillId="0" borderId="0" xfId="0" applyFont="1" applyAlignment="1">
      <alignment horizontal="center" vertical="center"/>
    </xf>
    <xf numFmtId="0" fontId="26" fillId="0" borderId="0" xfId="0" pivotButton="1" applyFont="1" applyAlignment="1">
      <alignment horizontal="center" vertical="center"/>
    </xf>
    <xf numFmtId="0" fontId="21" fillId="33" borderId="10" xfId="0" applyFont="1" applyFill="1" applyBorder="1"/>
    <xf numFmtId="0" fontId="20" fillId="0" borderId="0" xfId="0" applyFont="1" applyAlignment="1">
      <alignment horizontal="center" vertical="center"/>
    </xf>
    <xf numFmtId="4" fontId="0" fillId="35" borderId="0" xfId="0" applyNumberFormat="1" applyFill="1" applyAlignment="1">
      <alignment horizontal="right"/>
    </xf>
    <xf numFmtId="10" fontId="0" fillId="35" borderId="0" xfId="1" applyNumberFormat="1" applyFont="1" applyFill="1" applyAlignment="1">
      <alignment horizontal="right"/>
    </xf>
    <xf numFmtId="0" fontId="0" fillId="35" borderId="0" xfId="0" applyFill="1"/>
    <xf numFmtId="0" fontId="22" fillId="0" borderId="0" xfId="0" applyFont="1" applyAlignment="1">
      <alignment horizontal="center" vertical="center"/>
    </xf>
    <xf numFmtId="0" fontId="20" fillId="0" borderId="0" xfId="0" pivotButton="1" applyFont="1" applyAlignment="1">
      <alignment horizontal="center" vertical="center"/>
    </xf>
    <xf numFmtId="0" fontId="20" fillId="0" borderId="0" xfId="0" pivotButton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9" fontId="22" fillId="0" borderId="0" xfId="0" applyNumberFormat="1" applyFont="1" applyAlignment="1">
      <alignment horizontal="center" vertical="center" wrapText="1"/>
    </xf>
    <xf numFmtId="0" fontId="23" fillId="38" borderId="0" xfId="0" applyFont="1" applyFill="1" applyAlignment="1">
      <alignment horizontal="center"/>
    </xf>
    <xf numFmtId="0" fontId="20" fillId="38" borderId="0" xfId="0" applyFont="1" applyFill="1"/>
    <xf numFmtId="4" fontId="0" fillId="39" borderId="0" xfId="0" applyNumberFormat="1" applyFill="1" applyAlignment="1">
      <alignment horizontal="right"/>
    </xf>
    <xf numFmtId="4" fontId="0" fillId="0" borderId="0" xfId="0" applyNumberFormat="1"/>
    <xf numFmtId="49" fontId="29" fillId="41" borderId="12" xfId="0" applyNumberFormat="1" applyFont="1" applyFill="1" applyBorder="1" applyAlignment="1">
      <alignment horizontal="center"/>
    </xf>
    <xf numFmtId="49" fontId="29" fillId="41" borderId="13" xfId="0" applyNumberFormat="1" applyFont="1" applyFill="1" applyBorder="1" applyAlignment="1">
      <alignment horizontal="center"/>
    </xf>
    <xf numFmtId="49" fontId="29" fillId="41" borderId="20" xfId="0" applyNumberFormat="1" applyFont="1" applyFill="1" applyBorder="1" applyAlignment="1">
      <alignment horizontal="center" wrapText="1"/>
    </xf>
    <xf numFmtId="0" fontId="22" fillId="38" borderId="21" xfId="0" applyFont="1" applyFill="1" applyBorder="1"/>
    <xf numFmtId="0" fontId="22" fillId="38" borderId="22" xfId="0" applyFont="1" applyFill="1" applyBorder="1"/>
    <xf numFmtId="43" fontId="20" fillId="0" borderId="0" xfId="68" applyFont="1"/>
    <xf numFmtId="2" fontId="0" fillId="0" borderId="0" xfId="0" applyNumberFormat="1"/>
    <xf numFmtId="166" fontId="20" fillId="0" borderId="0" xfId="0" applyNumberFormat="1" applyFont="1"/>
    <xf numFmtId="0" fontId="32" fillId="0" borderId="0" xfId="0" applyFont="1" applyAlignment="1">
      <alignment horizontal="center"/>
    </xf>
    <xf numFmtId="10" fontId="25" fillId="36" borderId="0" xfId="0" applyNumberFormat="1" applyFont="1" applyFill="1" applyAlignment="1">
      <alignment horizontal="right" vertical="center"/>
    </xf>
    <xf numFmtId="43" fontId="20" fillId="0" borderId="0" xfId="0" applyNumberFormat="1" applyFont="1"/>
    <xf numFmtId="0" fontId="24" fillId="37" borderId="0" xfId="0" applyFont="1" applyFill="1" applyAlignment="1">
      <alignment horizontal="center" vertical="center"/>
    </xf>
    <xf numFmtId="0" fontId="23" fillId="34" borderId="0" xfId="0" applyFont="1" applyFill="1" applyAlignment="1">
      <alignment horizontal="center"/>
    </xf>
    <xf numFmtId="0" fontId="29" fillId="40" borderId="11" xfId="0" applyFont="1" applyFill="1" applyBorder="1" applyAlignment="1">
      <alignment horizontal="center"/>
    </xf>
    <xf numFmtId="0" fontId="29" fillId="40" borderId="12" xfId="0" applyFont="1" applyFill="1" applyBorder="1" applyAlignment="1">
      <alignment horizontal="center"/>
    </xf>
    <xf numFmtId="0" fontId="29" fillId="40" borderId="13" xfId="0" applyFont="1" applyFill="1" applyBorder="1" applyAlignment="1">
      <alignment horizontal="center"/>
    </xf>
    <xf numFmtId="49" fontId="29" fillId="41" borderId="23" xfId="0" applyNumberFormat="1" applyFont="1" applyFill="1" applyBorder="1" applyAlignment="1">
      <alignment horizontal="center" wrapText="1"/>
    </xf>
    <xf numFmtId="49" fontId="29" fillId="41" borderId="24" xfId="0" applyNumberFormat="1" applyFont="1" applyFill="1" applyBorder="1" applyAlignment="1">
      <alignment horizontal="center" wrapText="1"/>
    </xf>
    <xf numFmtId="10" fontId="30" fillId="38" borderId="14" xfId="0" applyNumberFormat="1" applyFont="1" applyFill="1" applyBorder="1" applyAlignment="1">
      <alignment horizontal="center" vertical="center"/>
    </xf>
    <xf numFmtId="10" fontId="30" fillId="38" borderId="15" xfId="0" applyNumberFormat="1" applyFont="1" applyFill="1" applyBorder="1" applyAlignment="1">
      <alignment horizontal="center" vertical="center"/>
    </xf>
    <xf numFmtId="10" fontId="30" fillId="38" borderId="19" xfId="0" applyNumberFormat="1" applyFont="1" applyFill="1" applyBorder="1" applyAlignment="1">
      <alignment horizontal="center" vertical="center"/>
    </xf>
    <xf numFmtId="10" fontId="30" fillId="38" borderId="18" xfId="0" applyNumberFormat="1" applyFont="1" applyFill="1" applyBorder="1" applyAlignment="1">
      <alignment horizontal="center" vertical="center"/>
    </xf>
    <xf numFmtId="10" fontId="30" fillId="38" borderId="16" xfId="0" applyNumberFormat="1" applyFont="1" applyFill="1" applyBorder="1" applyAlignment="1">
      <alignment horizontal="center" vertical="center"/>
    </xf>
    <xf numFmtId="10" fontId="30" fillId="38" borderId="17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69">
    <cellStyle name="20% - Énfasis1" xfId="20" builtinId="30" customBuiltin="1"/>
    <cellStyle name="20% - Énfasis1 2" xfId="45" xr:uid="{84A8D3A2-AAEF-4796-BD11-3D8DE0160376}"/>
    <cellStyle name="20% - Énfasis2" xfId="24" builtinId="34" customBuiltin="1"/>
    <cellStyle name="20% - Énfasis2 2" xfId="48" xr:uid="{3A0707F4-4A0D-47BE-BEAD-B2E0865DA069}"/>
    <cellStyle name="20% - Énfasis3" xfId="28" builtinId="38" customBuiltin="1"/>
    <cellStyle name="20% - Énfasis3 2" xfId="51" xr:uid="{CE8A6A35-48BF-4115-8AD2-816D873EDA34}"/>
    <cellStyle name="20% - Énfasis4" xfId="32" builtinId="42" customBuiltin="1"/>
    <cellStyle name="20% - Énfasis4 2" xfId="54" xr:uid="{ADFAC2C7-7928-4903-90C8-F0110BDC801A}"/>
    <cellStyle name="20% - Énfasis5" xfId="36" builtinId="46" customBuiltin="1"/>
    <cellStyle name="20% - Énfasis5 2" xfId="57" xr:uid="{357BF0A6-4C35-423C-8497-BD7CE8AFD88D}"/>
    <cellStyle name="20% - Énfasis6" xfId="40" builtinId="50" customBuiltin="1"/>
    <cellStyle name="20% - Énfasis6 2" xfId="60" xr:uid="{A6AC91C5-2946-4FC2-A5EB-E4E9BC9C0C6A}"/>
    <cellStyle name="40% - Énfasis1" xfId="21" builtinId="31" customBuiltin="1"/>
    <cellStyle name="40% - Énfasis1 2" xfId="46" xr:uid="{E5E3EF85-FADC-4CFC-B6BC-44E21439FB82}"/>
    <cellStyle name="40% - Énfasis2" xfId="25" builtinId="35" customBuiltin="1"/>
    <cellStyle name="40% - Énfasis2 2" xfId="49" xr:uid="{1A5AC4CB-08C6-40F8-83C7-0A31F003F786}"/>
    <cellStyle name="40% - Énfasis3" xfId="29" builtinId="39" customBuiltin="1"/>
    <cellStyle name="40% - Énfasis3 2" xfId="52" xr:uid="{CF6F6BDB-E3B7-4B2B-B779-C830A0F268B2}"/>
    <cellStyle name="40% - Énfasis4" xfId="33" builtinId="43" customBuiltin="1"/>
    <cellStyle name="40% - Énfasis4 2" xfId="55" xr:uid="{03810D7E-442C-4083-B2D0-3C2C9DFEAC56}"/>
    <cellStyle name="40% - Énfasis5" xfId="37" builtinId="47" customBuiltin="1"/>
    <cellStyle name="40% - Énfasis5 2" xfId="58" xr:uid="{D1ABEA26-ABC6-4C3D-9E9F-CD7F0FB56A55}"/>
    <cellStyle name="40% - Énfasis6" xfId="41" builtinId="51" customBuiltin="1"/>
    <cellStyle name="40% - Énfasis6 2" xfId="61" xr:uid="{D369C076-3653-44C0-92E3-C0CF6DF59357}"/>
    <cellStyle name="60% - Énfasis1" xfId="22" builtinId="32" customBuiltin="1"/>
    <cellStyle name="60% - Énfasis1 2" xfId="47" xr:uid="{117ECCDD-76B7-4047-9F5A-9219908D8434}"/>
    <cellStyle name="60% - Énfasis2" xfId="26" builtinId="36" customBuiltin="1"/>
    <cellStyle name="60% - Énfasis2 2" xfId="50" xr:uid="{E15F5FFA-B728-47E5-B394-C9C423A03C04}"/>
    <cellStyle name="60% - Énfasis3" xfId="30" builtinId="40" customBuiltin="1"/>
    <cellStyle name="60% - Énfasis3 2" xfId="53" xr:uid="{8D327138-BEDF-422A-A23C-1491DDB51C0C}"/>
    <cellStyle name="60% - Énfasis4" xfId="34" builtinId="44" customBuiltin="1"/>
    <cellStyle name="60% - Énfasis4 2" xfId="56" xr:uid="{D6B92DB7-0D1A-47F4-A555-576B874A8EF0}"/>
    <cellStyle name="60% - Énfasis5" xfId="38" builtinId="48" customBuiltin="1"/>
    <cellStyle name="60% - Énfasis5 2" xfId="59" xr:uid="{BC1C2E32-AFC5-442D-ADFE-E39997ADC567}"/>
    <cellStyle name="60% - Énfasis6" xfId="42" builtinId="52" customBuiltin="1"/>
    <cellStyle name="60% - Énfasis6 2" xfId="62" xr:uid="{DB97C746-0B72-49F9-A0AE-91AE7B128F68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68" builtinId="3"/>
    <cellStyle name="Millares 2" xfId="64" xr:uid="{E4BAE45A-8333-4FAD-93E0-EC714E605C1D}"/>
    <cellStyle name="Moneda 2" xfId="67" xr:uid="{EE962CE1-69D3-410F-B9ED-B55263FED0A2}"/>
    <cellStyle name="Neutral" xfId="9" builtinId="28" customBuiltin="1"/>
    <cellStyle name="Normal" xfId="0" builtinId="0"/>
    <cellStyle name="Normal 2" xfId="43" xr:uid="{B91FF53A-000A-4FDB-9D20-90C732FE31A6}"/>
    <cellStyle name="Normal 3" xfId="63" xr:uid="{D98221EF-C8B9-4DCA-9C33-6DF5573ECFD7}"/>
    <cellStyle name="Normal 3 2" xfId="66" xr:uid="{C7DA05ED-7034-4137-A8BB-087378AD0092}"/>
    <cellStyle name="Notas" xfId="16" builtinId="10" customBuiltin="1"/>
    <cellStyle name="Notas 2" xfId="44" xr:uid="{1416FED4-3A70-4127-B582-ADFD9D26A08F}"/>
    <cellStyle name="Porcentaje" xfId="1" builtinId="5"/>
    <cellStyle name="Porcentaje 2" xfId="65" xr:uid="{C2DF12F6-8E7A-4174-B2D1-DE2BF80E1620}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07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z val="12"/>
      </font>
    </dxf>
    <dxf>
      <font>
        <b/>
      </font>
    </dxf>
    <dxf>
      <alignment horizontal="center"/>
    </dxf>
    <dxf>
      <numFmt numFmtId="14" formatCode="0.00%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ont>
        <sz val="13"/>
      </font>
    </dxf>
    <dxf>
      <font>
        <sz val="13"/>
      </font>
    </dxf>
    <dxf>
      <alignment vertical="center"/>
    </dxf>
    <dxf>
      <alignment vertical="center"/>
    </dxf>
    <dxf>
      <alignment horizontal="center"/>
    </dxf>
    <dxf>
      <alignment horizontal="center"/>
    </dxf>
    <dxf>
      <numFmt numFmtId="14" formatCode="0.00%"/>
    </dxf>
    <dxf>
      <alignment vertical="center"/>
    </dxf>
    <dxf>
      <alignment horizontal="center"/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horizontal="right"/>
    </dxf>
    <dxf>
      <alignment horizontal="right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color theme="5" tint="-0.249977111117893"/>
      </font>
    </dxf>
    <dxf>
      <fill>
        <patternFill>
          <bgColor theme="9" tint="0.79998168889431442"/>
        </patternFill>
      </fill>
    </dxf>
    <dxf>
      <alignment horizontal="right"/>
    </dxf>
    <dxf>
      <alignment horizontal="right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b/>
      </font>
    </dxf>
    <dxf>
      <font>
        <color theme="5"/>
      </font>
    </dxf>
    <dxf>
      <fill>
        <patternFill patternType="solid">
          <bgColor theme="4"/>
        </patternFill>
      </fill>
    </dxf>
    <dxf>
      <font>
        <sz val="14"/>
      </font>
    </dxf>
    <dxf>
      <font>
        <b/>
        <family val="2"/>
      </font>
    </dxf>
    <dxf>
      <alignment horizontal="center"/>
    </dxf>
    <dxf>
      <numFmt numFmtId="164" formatCode="0.0%"/>
    </dxf>
    <dxf>
      <font>
        <color theme="5" tint="-0.249977111117893"/>
      </font>
    </dxf>
    <dxf>
      <fill>
        <patternFill>
          <bgColor theme="9" tint="0.79998168889431442"/>
        </patternFill>
      </fill>
    </dxf>
    <dxf>
      <alignment horizontal="right"/>
    </dxf>
    <dxf>
      <alignment horizontal="right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color theme="5"/>
      </font>
    </dxf>
    <dxf>
      <fill>
        <patternFill patternType="solid">
          <bgColor theme="4"/>
        </patternFill>
      </fill>
    </dxf>
    <dxf>
      <font>
        <sz val="14"/>
      </font>
    </dxf>
    <dxf>
      <font>
        <b/>
        <family val="2"/>
      </font>
    </dxf>
    <dxf>
      <font>
        <b/>
        <family val="2"/>
      </font>
    </dxf>
    <dxf>
      <alignment horizontal="center"/>
    </dxf>
    <dxf>
      <numFmt numFmtId="13" formatCode="0%"/>
    </dxf>
    <dxf>
      <numFmt numFmtId="164" formatCode="0.0%"/>
    </dxf>
    <dxf>
      <numFmt numFmtId="14" formatCode="0.00%"/>
    </dxf>
    <dxf>
      <alignment vertical="center"/>
    </dxf>
    <dxf>
      <alignment vertical="center"/>
    </dxf>
    <dxf>
      <font>
        <color theme="5" tint="-0.249977111117893"/>
      </font>
    </dxf>
    <dxf>
      <fill>
        <patternFill>
          <bgColor theme="9" tint="0.79998168889431442"/>
        </patternFill>
      </fill>
    </dxf>
    <dxf>
      <alignment horizontal="right"/>
    </dxf>
    <dxf>
      <alignment horizontal="right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b/>
      </font>
    </dxf>
    <dxf>
      <font>
        <color theme="5"/>
      </font>
    </dxf>
    <dxf>
      <fill>
        <patternFill patternType="solid">
          <bgColor theme="4"/>
        </patternFill>
      </fill>
    </dxf>
    <dxf>
      <font>
        <sz val="14"/>
      </font>
    </dxf>
    <dxf>
      <font>
        <b/>
        <family val="2"/>
      </font>
    </dxf>
    <dxf>
      <alignment horizontal="center"/>
    </dxf>
    <dxf>
      <numFmt numFmtId="164" formatCode="0.0%"/>
    </dxf>
    <dxf>
      <alignment vertical="center"/>
    </dxf>
    <dxf>
      <alignment vertical="center"/>
    </dxf>
    <dxf>
      <alignment wrapText="1"/>
    </dxf>
    <dxf>
      <alignment wrapText="1"/>
    </dxf>
    <dxf>
      <font>
        <color theme="5" tint="-0.249977111117893"/>
      </font>
    </dxf>
    <dxf>
      <fill>
        <patternFill>
          <bgColor theme="9" tint="0.79998168889431442"/>
        </patternFill>
      </fill>
    </dxf>
    <dxf>
      <alignment horizontal="right"/>
    </dxf>
    <dxf>
      <alignment horizontal="right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color theme="5"/>
      </font>
    </dxf>
    <dxf>
      <fill>
        <patternFill patternType="solid">
          <bgColor theme="4"/>
        </patternFill>
      </fill>
    </dxf>
    <dxf>
      <font>
        <sz val="14"/>
      </font>
    </dxf>
    <dxf>
      <font>
        <b/>
        <family val="2"/>
      </font>
    </dxf>
    <dxf>
      <font>
        <b/>
        <family val="2"/>
      </font>
    </dxf>
    <dxf>
      <alignment horizontal="center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microsoft.com/office/2007/relationships/slicerCache" Target="slicerCaches/slicerCache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microsoft.com/office/2007/relationships/slicerCache" Target="slicerCaches/slicerCache9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microsoft.com/office/2007/relationships/slicerCache" Target="slicerCaches/slicerCache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4.xml"/><Relationship Id="rId20" Type="http://schemas.microsoft.com/office/2007/relationships/slicerCache" Target="slicerCaches/slicerCache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24" Type="http://schemas.microsoft.com/office/2007/relationships/slicerCache" Target="slicerCaches/slicerCache1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3.xml"/><Relationship Id="rId23" Type="http://schemas.microsoft.com/office/2007/relationships/slicerCache" Target="slicerCaches/slicerCache11.xml"/><Relationship Id="rId28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19" Type="http://schemas.microsoft.com/office/2007/relationships/slicerCache" Target="slicerCaches/slicerCache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microsoft.com/office/2007/relationships/slicerCache" Target="slicerCaches/slicerCache2.xml"/><Relationship Id="rId22" Type="http://schemas.microsoft.com/office/2007/relationships/slicerCache" Target="slicerCaches/slicerCache10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[INFORME DE PRESUPUESTO - JUNIO.xlsx]EJECUCIÓN V.1!TablaDinámica6</c:name>
    <c:fmtId val="4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V.1'!$V$2</c:f>
              <c:strCache>
                <c:ptCount val="1"/>
                <c:pt idx="0">
                  <c:v>PRESUPUESTO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multiLvlStrRef>
              <c:f>'EJECUCIÓN V.1'!$U$3:$U$5</c:f>
              <c:multiLvlStrCache>
                <c:ptCount val="1"/>
                <c:lvl>
                  <c:pt idx="0">
                    <c:v>E-10501</c:v>
                  </c:pt>
                </c:lvl>
                <c:lvl>
                  <c:pt idx="0">
                    <c:v>SUBPARTIDA</c:v>
                  </c:pt>
                </c:lvl>
              </c:multiLvlStrCache>
            </c:multiLvlStrRef>
          </c:cat>
          <c:val>
            <c:numRef>
              <c:f>'EJECUCIÓN V.1'!$V$3:$V$5</c:f>
              <c:numCache>
                <c:formatCode>#,##0.00</c:formatCode>
                <c:ptCount val="1"/>
                <c:pt idx="0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ED-4216-81AF-F46D94A46D00}"/>
            </c:ext>
          </c:extLst>
        </c:ser>
        <c:ser>
          <c:idx val="1"/>
          <c:order val="1"/>
          <c:tx>
            <c:strRef>
              <c:f>'EJECUCIÓN V.1'!$W$2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multiLvlStrRef>
              <c:f>'EJECUCIÓN V.1'!$U$3:$U$5</c:f>
              <c:multiLvlStrCache>
                <c:ptCount val="1"/>
                <c:lvl>
                  <c:pt idx="0">
                    <c:v>E-10501</c:v>
                  </c:pt>
                </c:lvl>
                <c:lvl>
                  <c:pt idx="0">
                    <c:v>SUBPARTIDA</c:v>
                  </c:pt>
                </c:lvl>
              </c:multiLvlStrCache>
            </c:multiLvlStrRef>
          </c:cat>
          <c:val>
            <c:numRef>
              <c:f>'EJECUCIÓN V.1'!$W$3:$W$5</c:f>
              <c:numCache>
                <c:formatCode>#,##0.00</c:formatCode>
                <c:ptCount val="1"/>
                <c:pt idx="0">
                  <c:v>37925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ED-4216-81AF-F46D94A46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9837744"/>
        <c:axId val="849838224"/>
        <c:axId val="0"/>
      </c:bar3DChart>
      <c:catAx>
        <c:axId val="84983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49838224"/>
        <c:crosses val="autoZero"/>
        <c:auto val="1"/>
        <c:lblAlgn val="ctr"/>
        <c:lblOffset val="100"/>
        <c:noMultiLvlLbl val="0"/>
      </c:catAx>
      <c:valAx>
        <c:axId val="8498382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crossAx val="849837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954812349487235"/>
          <c:y val="0.16138917523888902"/>
          <c:w val="0.17650699993489335"/>
          <c:h val="0.222744008210046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[INFORME DE PRESUPUESTO - JUNIO.xlsx]EJECUCIÓN V.1!TablaDinámica7</c:name>
    <c:fmtId val="5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>
            <a:noFill/>
          </a:ln>
          <a:effectLst/>
          <a:sp3d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041666666666668E-2"/>
          <c:y val="0.14249781277340332"/>
          <c:w val="0.72668758202099737"/>
          <c:h val="0.5819648585593467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V.1'!$S$2</c:f>
              <c:strCache>
                <c:ptCount val="1"/>
                <c:pt idx="0">
                  <c:v>PRESUPUESTO.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multiLvlStrRef>
              <c:f>'EJECUCIÓN V.1'!$R$3:$R$5</c:f>
              <c:multiLvlStrCache>
                <c:ptCount val="1"/>
                <c:lvl>
                  <c:pt idx="0">
                    <c:v>E-10501</c:v>
                  </c:pt>
                </c:lvl>
                <c:lvl>
                  <c:pt idx="0">
                    <c:v>SUBPARTIDA</c:v>
                  </c:pt>
                </c:lvl>
              </c:multiLvlStrCache>
            </c:multiLvlStrRef>
          </c:cat>
          <c:val>
            <c:numRef>
              <c:f>'EJECUCIÓN V.1'!$S$3:$S$5</c:f>
              <c:numCache>
                <c:formatCode>#,##0.00</c:formatCode>
                <c:ptCount val="1"/>
                <c:pt idx="0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28-4C54-B8E3-3E0151047887}"/>
            </c:ext>
          </c:extLst>
        </c:ser>
        <c:ser>
          <c:idx val="1"/>
          <c:order val="1"/>
          <c:tx>
            <c:strRef>
              <c:f>'EJECUCIÓN V.1'!$T$2</c:f>
              <c:strCache>
                <c:ptCount val="1"/>
                <c:pt idx="0">
                  <c:v>DEVENGADO +COMPROMETIDO.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multiLvlStrRef>
              <c:f>'EJECUCIÓN V.1'!$R$3:$R$5</c:f>
              <c:multiLvlStrCache>
                <c:ptCount val="1"/>
                <c:lvl>
                  <c:pt idx="0">
                    <c:v>E-10501</c:v>
                  </c:pt>
                </c:lvl>
                <c:lvl>
                  <c:pt idx="0">
                    <c:v>SUBPARTIDA</c:v>
                  </c:pt>
                </c:lvl>
              </c:multiLvlStrCache>
            </c:multiLvlStrRef>
          </c:cat>
          <c:val>
            <c:numRef>
              <c:f>'EJECUCIÓN V.1'!$T$3:$T$5</c:f>
              <c:numCache>
                <c:formatCode>#,##0.00</c:formatCode>
                <c:ptCount val="1"/>
                <c:pt idx="0">
                  <c:v>54625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28-4C54-B8E3-3E0151047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68742832"/>
        <c:axId val="868742352"/>
        <c:axId val="0"/>
      </c:bar3DChart>
      <c:catAx>
        <c:axId val="86874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68742352"/>
        <c:crosses val="autoZero"/>
        <c:auto val="1"/>
        <c:lblAlgn val="ctr"/>
        <c:lblOffset val="100"/>
        <c:noMultiLvlLbl val="0"/>
      </c:catAx>
      <c:valAx>
        <c:axId val="86874235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868742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25955171796709"/>
          <c:y val="0.13361147564887724"/>
          <c:w val="0.22833135737294202"/>
          <c:h val="0.427221128608923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[INFORME DE PRESUPUESTO - JUNIO.xlsx]EJECUCIÓN !TablaDinámica6</c:name>
    <c:fmtId val="4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</a:t>
            </a:r>
            <a:r>
              <a:rPr lang="es-ES" baseline="0"/>
              <a:t> 2026</a:t>
            </a:r>
            <a:endParaRPr lang="es-ES"/>
          </a:p>
        </c:rich>
      </c:tx>
      <c:overlay val="0"/>
      <c:spPr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'!$V$18</c:f>
              <c:strCache>
                <c:ptCount val="1"/>
                <c:pt idx="0">
                  <c:v>PRESUPUESTO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multiLvlStrRef>
              <c:f>'EJECUCIÓN '!$U$19:$U$52</c:f>
              <c:multiLvlStrCache>
                <c:ptCount val="32"/>
                <c:lvl>
                  <c:pt idx="0">
                    <c:v>E-00101</c:v>
                  </c:pt>
                  <c:pt idx="1">
                    <c:v>E-00303</c:v>
                  </c:pt>
                  <c:pt idx="2">
                    <c:v>E-00304</c:v>
                  </c:pt>
                  <c:pt idx="3">
                    <c:v>E0040120089900</c:v>
                  </c:pt>
                  <c:pt idx="4">
                    <c:v>E0040520089900</c:v>
                  </c:pt>
                  <c:pt idx="5">
                    <c:v>E0050120089900</c:v>
                  </c:pt>
                  <c:pt idx="6">
                    <c:v>E0050220089900</c:v>
                  </c:pt>
                  <c:pt idx="7">
                    <c:v>E0050320089900</c:v>
                  </c:pt>
                  <c:pt idx="8">
                    <c:v>E-10204</c:v>
                  </c:pt>
                  <c:pt idx="9">
                    <c:v>E-10301</c:v>
                  </c:pt>
                  <c:pt idx="10">
                    <c:v>E-10302</c:v>
                  </c:pt>
                  <c:pt idx="11">
                    <c:v>E-10306</c:v>
                  </c:pt>
                  <c:pt idx="12">
                    <c:v>E-10307</c:v>
                  </c:pt>
                  <c:pt idx="13">
                    <c:v>E-10404</c:v>
                  </c:pt>
                  <c:pt idx="14">
                    <c:v>E-10406</c:v>
                  </c:pt>
                  <c:pt idx="15">
                    <c:v>E-10499</c:v>
                  </c:pt>
                  <c:pt idx="16">
                    <c:v>E-10501</c:v>
                  </c:pt>
                  <c:pt idx="17">
                    <c:v>E-10502</c:v>
                  </c:pt>
                  <c:pt idx="18">
                    <c:v>E-10503</c:v>
                  </c:pt>
                  <c:pt idx="19">
                    <c:v>E-10504</c:v>
                  </c:pt>
                  <c:pt idx="20">
                    <c:v>E-10601</c:v>
                  </c:pt>
                  <c:pt idx="21">
                    <c:v>E-10701</c:v>
                  </c:pt>
                  <c:pt idx="22">
                    <c:v>E-10805</c:v>
                  </c:pt>
                  <c:pt idx="23">
                    <c:v>E-20101</c:v>
                  </c:pt>
                  <c:pt idx="24">
                    <c:v>E6010320089900</c:v>
                  </c:pt>
                  <c:pt idx="25">
                    <c:v>E6010320289900</c:v>
                  </c:pt>
                  <c:pt idx="26">
                    <c:v>E-60301</c:v>
                  </c:pt>
                  <c:pt idx="27">
                    <c:v>E-60399</c:v>
                  </c:pt>
                  <c:pt idx="28">
                    <c:v>E6070120089900</c:v>
                  </c:pt>
                  <c:pt idx="29">
                    <c:v>E6070120589900</c:v>
                  </c:pt>
                  <c:pt idx="30">
                    <c:v>E-10303</c:v>
                  </c:pt>
                  <c:pt idx="31">
                    <c:v>E-10702</c:v>
                  </c:pt>
                </c:lvl>
                <c:lvl>
                  <c:pt idx="0">
                    <c:v>SUBPARTIDA</c:v>
                  </c:pt>
                </c:lvl>
              </c:multiLvlStrCache>
            </c:multiLvlStrRef>
          </c:cat>
          <c:val>
            <c:numRef>
              <c:f>'EJECUCIÓN '!$V$19:$V$52</c:f>
              <c:numCache>
                <c:formatCode>#,##0.00</c:formatCode>
                <c:ptCount val="32"/>
                <c:pt idx="0">
                  <c:v>1489008284</c:v>
                </c:pt>
                <c:pt idx="1">
                  <c:v>134902656</c:v>
                </c:pt>
                <c:pt idx="2">
                  <c:v>124369589</c:v>
                </c:pt>
                <c:pt idx="3">
                  <c:v>149237453</c:v>
                </c:pt>
                <c:pt idx="4">
                  <c:v>8066889</c:v>
                </c:pt>
                <c:pt idx="5">
                  <c:v>90026485</c:v>
                </c:pt>
                <c:pt idx="6">
                  <c:v>48401336</c:v>
                </c:pt>
                <c:pt idx="7">
                  <c:v>24200668</c:v>
                </c:pt>
                <c:pt idx="8">
                  <c:v>10000000</c:v>
                </c:pt>
                <c:pt idx="9">
                  <c:v>162550000</c:v>
                </c:pt>
                <c:pt idx="10">
                  <c:v>750000</c:v>
                </c:pt>
                <c:pt idx="11">
                  <c:v>0</c:v>
                </c:pt>
                <c:pt idx="12">
                  <c:v>21300000</c:v>
                </c:pt>
                <c:pt idx="13">
                  <c:v>81000000</c:v>
                </c:pt>
                <c:pt idx="14">
                  <c:v>16000000</c:v>
                </c:pt>
                <c:pt idx="15">
                  <c:v>25000</c:v>
                </c:pt>
                <c:pt idx="16">
                  <c:v>100000</c:v>
                </c:pt>
                <c:pt idx="17">
                  <c:v>7200000</c:v>
                </c:pt>
                <c:pt idx="18">
                  <c:v>20000000</c:v>
                </c:pt>
                <c:pt idx="19">
                  <c:v>32000000</c:v>
                </c:pt>
                <c:pt idx="20">
                  <c:v>10000000</c:v>
                </c:pt>
                <c:pt idx="21">
                  <c:v>24000000</c:v>
                </c:pt>
                <c:pt idx="22">
                  <c:v>2000000</c:v>
                </c:pt>
                <c:pt idx="23">
                  <c:v>2200000</c:v>
                </c:pt>
                <c:pt idx="24">
                  <c:v>28234113</c:v>
                </c:pt>
                <c:pt idx="25">
                  <c:v>4033445</c:v>
                </c:pt>
                <c:pt idx="26">
                  <c:v>20300000</c:v>
                </c:pt>
                <c:pt idx="27">
                  <c:v>6200000</c:v>
                </c:pt>
                <c:pt idx="28">
                  <c:v>51415000</c:v>
                </c:pt>
                <c:pt idx="29">
                  <c:v>20935000</c:v>
                </c:pt>
                <c:pt idx="30">
                  <c:v>16400000</c:v>
                </c:pt>
                <c:pt idx="31">
                  <c:v>273674154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5-441C-9746-8F6B3E71F8C7}"/>
            </c:ext>
          </c:extLst>
        </c:ser>
        <c:ser>
          <c:idx val="1"/>
          <c:order val="1"/>
          <c:tx>
            <c:strRef>
              <c:f>'EJECUCIÓN '!$W$18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multiLvlStrRef>
              <c:f>'EJECUCIÓN '!$U$19:$U$52</c:f>
              <c:multiLvlStrCache>
                <c:ptCount val="32"/>
                <c:lvl>
                  <c:pt idx="0">
                    <c:v>E-00101</c:v>
                  </c:pt>
                  <c:pt idx="1">
                    <c:v>E-00303</c:v>
                  </c:pt>
                  <c:pt idx="2">
                    <c:v>E-00304</c:v>
                  </c:pt>
                  <c:pt idx="3">
                    <c:v>E0040120089900</c:v>
                  </c:pt>
                  <c:pt idx="4">
                    <c:v>E0040520089900</c:v>
                  </c:pt>
                  <c:pt idx="5">
                    <c:v>E0050120089900</c:v>
                  </c:pt>
                  <c:pt idx="6">
                    <c:v>E0050220089900</c:v>
                  </c:pt>
                  <c:pt idx="7">
                    <c:v>E0050320089900</c:v>
                  </c:pt>
                  <c:pt idx="8">
                    <c:v>E-10204</c:v>
                  </c:pt>
                  <c:pt idx="9">
                    <c:v>E-10301</c:v>
                  </c:pt>
                  <c:pt idx="10">
                    <c:v>E-10302</c:v>
                  </c:pt>
                  <c:pt idx="11">
                    <c:v>E-10306</c:v>
                  </c:pt>
                  <c:pt idx="12">
                    <c:v>E-10307</c:v>
                  </c:pt>
                  <c:pt idx="13">
                    <c:v>E-10404</c:v>
                  </c:pt>
                  <c:pt idx="14">
                    <c:v>E-10406</c:v>
                  </c:pt>
                  <c:pt idx="15">
                    <c:v>E-10499</c:v>
                  </c:pt>
                  <c:pt idx="16">
                    <c:v>E-10501</c:v>
                  </c:pt>
                  <c:pt idx="17">
                    <c:v>E-10502</c:v>
                  </c:pt>
                  <c:pt idx="18">
                    <c:v>E-10503</c:v>
                  </c:pt>
                  <c:pt idx="19">
                    <c:v>E-10504</c:v>
                  </c:pt>
                  <c:pt idx="20">
                    <c:v>E-10601</c:v>
                  </c:pt>
                  <c:pt idx="21">
                    <c:v>E-10701</c:v>
                  </c:pt>
                  <c:pt idx="22">
                    <c:v>E-10805</c:v>
                  </c:pt>
                  <c:pt idx="23">
                    <c:v>E-20101</c:v>
                  </c:pt>
                  <c:pt idx="24">
                    <c:v>E6010320089900</c:v>
                  </c:pt>
                  <c:pt idx="25">
                    <c:v>E6010320289900</c:v>
                  </c:pt>
                  <c:pt idx="26">
                    <c:v>E-60301</c:v>
                  </c:pt>
                  <c:pt idx="27">
                    <c:v>E-60399</c:v>
                  </c:pt>
                  <c:pt idx="28">
                    <c:v>E6070120089900</c:v>
                  </c:pt>
                  <c:pt idx="29">
                    <c:v>E6070120589900</c:v>
                  </c:pt>
                  <c:pt idx="30">
                    <c:v>E-10303</c:v>
                  </c:pt>
                  <c:pt idx="31">
                    <c:v>E-10702</c:v>
                  </c:pt>
                </c:lvl>
                <c:lvl>
                  <c:pt idx="0">
                    <c:v>SUBPARTIDA</c:v>
                  </c:pt>
                </c:lvl>
              </c:multiLvlStrCache>
            </c:multiLvlStrRef>
          </c:cat>
          <c:val>
            <c:numRef>
              <c:f>'EJECUCIÓN '!$W$19:$W$52</c:f>
              <c:numCache>
                <c:formatCode>#,##0.00</c:formatCode>
                <c:ptCount val="32"/>
                <c:pt idx="0">
                  <c:v>641273314.63999999</c:v>
                </c:pt>
                <c:pt idx="1">
                  <c:v>0</c:v>
                </c:pt>
                <c:pt idx="2">
                  <c:v>94326423.760000005</c:v>
                </c:pt>
                <c:pt idx="3">
                  <c:v>66935912</c:v>
                </c:pt>
                <c:pt idx="4">
                  <c:v>3618233</c:v>
                </c:pt>
                <c:pt idx="5">
                  <c:v>40069652</c:v>
                </c:pt>
                <c:pt idx="6">
                  <c:v>21709017</c:v>
                </c:pt>
                <c:pt idx="7">
                  <c:v>10854399</c:v>
                </c:pt>
                <c:pt idx="8">
                  <c:v>0</c:v>
                </c:pt>
                <c:pt idx="9">
                  <c:v>1424591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5567852.1500000004</c:v>
                </c:pt>
                <c:pt idx="15">
                  <c:v>0</c:v>
                </c:pt>
                <c:pt idx="16">
                  <c:v>0</c:v>
                </c:pt>
                <c:pt idx="17">
                  <c:v>564800</c:v>
                </c:pt>
                <c:pt idx="18">
                  <c:v>2883666</c:v>
                </c:pt>
                <c:pt idx="19">
                  <c:v>8026645.4400000004</c:v>
                </c:pt>
                <c:pt idx="20">
                  <c:v>5900842</c:v>
                </c:pt>
                <c:pt idx="21">
                  <c:v>584775</c:v>
                </c:pt>
                <c:pt idx="22">
                  <c:v>0</c:v>
                </c:pt>
                <c:pt idx="23">
                  <c:v>736592</c:v>
                </c:pt>
                <c:pt idx="24">
                  <c:v>12486240.140000001</c:v>
                </c:pt>
                <c:pt idx="25">
                  <c:v>1809078.76</c:v>
                </c:pt>
                <c:pt idx="26">
                  <c:v>98186.76</c:v>
                </c:pt>
                <c:pt idx="27">
                  <c:v>526548</c:v>
                </c:pt>
                <c:pt idx="28">
                  <c:v>51415000</c:v>
                </c:pt>
                <c:pt idx="29">
                  <c:v>18840315</c:v>
                </c:pt>
                <c:pt idx="30">
                  <c:v>0</c:v>
                </c:pt>
                <c:pt idx="31">
                  <c:v>186168923.59999999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A5-441C-9746-8F6B3E71F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9837744"/>
        <c:axId val="849838224"/>
        <c:axId val="0"/>
      </c:bar3DChart>
      <c:catAx>
        <c:axId val="84983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49838224"/>
        <c:crosses val="autoZero"/>
        <c:auto val="1"/>
        <c:lblAlgn val="ctr"/>
        <c:lblOffset val="100"/>
        <c:noMultiLvlLbl val="0"/>
      </c:catAx>
      <c:valAx>
        <c:axId val="8498382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crossAx val="849837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954812349487235"/>
          <c:y val="0.16138917523888902"/>
          <c:w val="0.17650699993489335"/>
          <c:h val="0.222744008210046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[INFORME DE PRESUPUESTO - JUNIO.xlsx]EJECUCIÓN !TablaDinámica7</c:name>
    <c:fmtId val="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</a:t>
            </a:r>
            <a:r>
              <a:rPr lang="es-ES" baseline="0"/>
              <a:t> + COMPROMISO</a:t>
            </a:r>
            <a:endParaRPr lang="es-ES"/>
          </a:p>
        </c:rich>
      </c:tx>
      <c:layout>
        <c:manualLayout>
          <c:xMode val="edge"/>
          <c:yMode val="edge"/>
          <c:x val="0.4582603683454945"/>
          <c:y val="3.6034984835371653E-2"/>
        </c:manualLayout>
      </c:layout>
      <c:overlay val="0"/>
      <c:spPr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>
            <a:noFill/>
          </a:ln>
          <a:effectLst/>
          <a:sp3d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041666666666668E-2"/>
          <c:y val="0.14249781277340332"/>
          <c:w val="0.72668758202099737"/>
          <c:h val="0.5819648585593467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'!$S$18</c:f>
              <c:strCache>
                <c:ptCount val="1"/>
                <c:pt idx="0">
                  <c:v>PRESUPUESTO.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multiLvlStrRef>
              <c:f>'EJECUCIÓN '!$R$19:$R$52</c:f>
              <c:multiLvlStrCache>
                <c:ptCount val="32"/>
                <c:lvl>
                  <c:pt idx="0">
                    <c:v>E-00101</c:v>
                  </c:pt>
                  <c:pt idx="1">
                    <c:v>E-00303</c:v>
                  </c:pt>
                  <c:pt idx="2">
                    <c:v>E-00304</c:v>
                  </c:pt>
                  <c:pt idx="3">
                    <c:v>E0040120089900</c:v>
                  </c:pt>
                  <c:pt idx="4">
                    <c:v>E0040520089900</c:v>
                  </c:pt>
                  <c:pt idx="5">
                    <c:v>E0050120089900</c:v>
                  </c:pt>
                  <c:pt idx="6">
                    <c:v>E0050220089900</c:v>
                  </c:pt>
                  <c:pt idx="7">
                    <c:v>E0050320089900</c:v>
                  </c:pt>
                  <c:pt idx="8">
                    <c:v>E-10204</c:v>
                  </c:pt>
                  <c:pt idx="9">
                    <c:v>E-10301</c:v>
                  </c:pt>
                  <c:pt idx="10">
                    <c:v>E-10302</c:v>
                  </c:pt>
                  <c:pt idx="11">
                    <c:v>E-10306</c:v>
                  </c:pt>
                  <c:pt idx="12">
                    <c:v>E-10307</c:v>
                  </c:pt>
                  <c:pt idx="13">
                    <c:v>E-10404</c:v>
                  </c:pt>
                  <c:pt idx="14">
                    <c:v>E-10406</c:v>
                  </c:pt>
                  <c:pt idx="15">
                    <c:v>E-10499</c:v>
                  </c:pt>
                  <c:pt idx="16">
                    <c:v>E-10501</c:v>
                  </c:pt>
                  <c:pt idx="17">
                    <c:v>E-10502</c:v>
                  </c:pt>
                  <c:pt idx="18">
                    <c:v>E-10503</c:v>
                  </c:pt>
                  <c:pt idx="19">
                    <c:v>E-10504</c:v>
                  </c:pt>
                  <c:pt idx="20">
                    <c:v>E-10601</c:v>
                  </c:pt>
                  <c:pt idx="21">
                    <c:v>E-10701</c:v>
                  </c:pt>
                  <c:pt idx="22">
                    <c:v>E-10805</c:v>
                  </c:pt>
                  <c:pt idx="23">
                    <c:v>E-20101</c:v>
                  </c:pt>
                  <c:pt idx="24">
                    <c:v>E6010320089900</c:v>
                  </c:pt>
                  <c:pt idx="25">
                    <c:v>E6010320289900</c:v>
                  </c:pt>
                  <c:pt idx="26">
                    <c:v>E-60301</c:v>
                  </c:pt>
                  <c:pt idx="27">
                    <c:v>E-60399</c:v>
                  </c:pt>
                  <c:pt idx="28">
                    <c:v>E6070120089900</c:v>
                  </c:pt>
                  <c:pt idx="29">
                    <c:v>E6070120589900</c:v>
                  </c:pt>
                  <c:pt idx="30">
                    <c:v>E-10303</c:v>
                  </c:pt>
                  <c:pt idx="31">
                    <c:v>E-10702</c:v>
                  </c:pt>
                </c:lvl>
                <c:lvl>
                  <c:pt idx="0">
                    <c:v>SUBPARTIDA</c:v>
                  </c:pt>
                </c:lvl>
              </c:multiLvlStrCache>
            </c:multiLvlStrRef>
          </c:cat>
          <c:val>
            <c:numRef>
              <c:f>'EJECUCIÓN '!$S$19:$S$52</c:f>
              <c:numCache>
                <c:formatCode>#,##0.00</c:formatCode>
                <c:ptCount val="32"/>
                <c:pt idx="0">
                  <c:v>1489008284</c:v>
                </c:pt>
                <c:pt idx="1">
                  <c:v>134902656</c:v>
                </c:pt>
                <c:pt idx="2">
                  <c:v>124369589</c:v>
                </c:pt>
                <c:pt idx="3">
                  <c:v>149237453</c:v>
                </c:pt>
                <c:pt idx="4">
                  <c:v>8066889</c:v>
                </c:pt>
                <c:pt idx="5">
                  <c:v>90026485</c:v>
                </c:pt>
                <c:pt idx="6">
                  <c:v>48401336</c:v>
                </c:pt>
                <c:pt idx="7">
                  <c:v>24200668</c:v>
                </c:pt>
                <c:pt idx="8">
                  <c:v>10000000</c:v>
                </c:pt>
                <c:pt idx="9">
                  <c:v>162550000</c:v>
                </c:pt>
                <c:pt idx="10">
                  <c:v>750000</c:v>
                </c:pt>
                <c:pt idx="11">
                  <c:v>0</c:v>
                </c:pt>
                <c:pt idx="12">
                  <c:v>21300000</c:v>
                </c:pt>
                <c:pt idx="13">
                  <c:v>81000000</c:v>
                </c:pt>
                <c:pt idx="14">
                  <c:v>16000000</c:v>
                </c:pt>
                <c:pt idx="15">
                  <c:v>25000</c:v>
                </c:pt>
                <c:pt idx="16">
                  <c:v>100000</c:v>
                </c:pt>
                <c:pt idx="17">
                  <c:v>7200000</c:v>
                </c:pt>
                <c:pt idx="18">
                  <c:v>20000000</c:v>
                </c:pt>
                <c:pt idx="19">
                  <c:v>32000000</c:v>
                </c:pt>
                <c:pt idx="20">
                  <c:v>10000000</c:v>
                </c:pt>
                <c:pt idx="21">
                  <c:v>24000000</c:v>
                </c:pt>
                <c:pt idx="22">
                  <c:v>2000000</c:v>
                </c:pt>
                <c:pt idx="23">
                  <c:v>2200000</c:v>
                </c:pt>
                <c:pt idx="24">
                  <c:v>28234113</c:v>
                </c:pt>
                <c:pt idx="25">
                  <c:v>4033445</c:v>
                </c:pt>
                <c:pt idx="26">
                  <c:v>20300000</c:v>
                </c:pt>
                <c:pt idx="27">
                  <c:v>6200000</c:v>
                </c:pt>
                <c:pt idx="28">
                  <c:v>51415000</c:v>
                </c:pt>
                <c:pt idx="29">
                  <c:v>20935000</c:v>
                </c:pt>
                <c:pt idx="30">
                  <c:v>16400000</c:v>
                </c:pt>
                <c:pt idx="31">
                  <c:v>273674154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E-4A4F-9E2F-E69A528D6473}"/>
            </c:ext>
          </c:extLst>
        </c:ser>
        <c:ser>
          <c:idx val="1"/>
          <c:order val="1"/>
          <c:tx>
            <c:strRef>
              <c:f>'EJECUCIÓN '!$T$18</c:f>
              <c:strCache>
                <c:ptCount val="1"/>
                <c:pt idx="0">
                  <c:v>DEVENGADO +COMPROMETIDO.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multiLvlStrRef>
              <c:f>'EJECUCIÓN '!$R$19:$R$52</c:f>
              <c:multiLvlStrCache>
                <c:ptCount val="32"/>
                <c:lvl>
                  <c:pt idx="0">
                    <c:v>E-00101</c:v>
                  </c:pt>
                  <c:pt idx="1">
                    <c:v>E-00303</c:v>
                  </c:pt>
                  <c:pt idx="2">
                    <c:v>E-00304</c:v>
                  </c:pt>
                  <c:pt idx="3">
                    <c:v>E0040120089900</c:v>
                  </c:pt>
                  <c:pt idx="4">
                    <c:v>E0040520089900</c:v>
                  </c:pt>
                  <c:pt idx="5">
                    <c:v>E0050120089900</c:v>
                  </c:pt>
                  <c:pt idx="6">
                    <c:v>E0050220089900</c:v>
                  </c:pt>
                  <c:pt idx="7">
                    <c:v>E0050320089900</c:v>
                  </c:pt>
                  <c:pt idx="8">
                    <c:v>E-10204</c:v>
                  </c:pt>
                  <c:pt idx="9">
                    <c:v>E-10301</c:v>
                  </c:pt>
                  <c:pt idx="10">
                    <c:v>E-10302</c:v>
                  </c:pt>
                  <c:pt idx="11">
                    <c:v>E-10306</c:v>
                  </c:pt>
                  <c:pt idx="12">
                    <c:v>E-10307</c:v>
                  </c:pt>
                  <c:pt idx="13">
                    <c:v>E-10404</c:v>
                  </c:pt>
                  <c:pt idx="14">
                    <c:v>E-10406</c:v>
                  </c:pt>
                  <c:pt idx="15">
                    <c:v>E-10499</c:v>
                  </c:pt>
                  <c:pt idx="16">
                    <c:v>E-10501</c:v>
                  </c:pt>
                  <c:pt idx="17">
                    <c:v>E-10502</c:v>
                  </c:pt>
                  <c:pt idx="18">
                    <c:v>E-10503</c:v>
                  </c:pt>
                  <c:pt idx="19">
                    <c:v>E-10504</c:v>
                  </c:pt>
                  <c:pt idx="20">
                    <c:v>E-10601</c:v>
                  </c:pt>
                  <c:pt idx="21">
                    <c:v>E-10701</c:v>
                  </c:pt>
                  <c:pt idx="22">
                    <c:v>E-10805</c:v>
                  </c:pt>
                  <c:pt idx="23">
                    <c:v>E-20101</c:v>
                  </c:pt>
                  <c:pt idx="24">
                    <c:v>E6010320089900</c:v>
                  </c:pt>
                  <c:pt idx="25">
                    <c:v>E6010320289900</c:v>
                  </c:pt>
                  <c:pt idx="26">
                    <c:v>E-60301</c:v>
                  </c:pt>
                  <c:pt idx="27">
                    <c:v>E-60399</c:v>
                  </c:pt>
                  <c:pt idx="28">
                    <c:v>E6070120089900</c:v>
                  </c:pt>
                  <c:pt idx="29">
                    <c:v>E6070120589900</c:v>
                  </c:pt>
                  <c:pt idx="30">
                    <c:v>E-10303</c:v>
                  </c:pt>
                  <c:pt idx="31">
                    <c:v>E-10702</c:v>
                  </c:pt>
                </c:lvl>
                <c:lvl>
                  <c:pt idx="0">
                    <c:v>SUBPARTIDA</c:v>
                  </c:pt>
                </c:lvl>
              </c:multiLvlStrCache>
            </c:multiLvlStrRef>
          </c:cat>
          <c:val>
            <c:numRef>
              <c:f>'EJECUCIÓN '!$T$19:$T$52</c:f>
              <c:numCache>
                <c:formatCode>#,##0.00</c:formatCode>
                <c:ptCount val="32"/>
                <c:pt idx="0">
                  <c:v>641273314.63999999</c:v>
                </c:pt>
                <c:pt idx="1">
                  <c:v>0</c:v>
                </c:pt>
                <c:pt idx="2">
                  <c:v>94326423.760000005</c:v>
                </c:pt>
                <c:pt idx="3">
                  <c:v>135000000</c:v>
                </c:pt>
                <c:pt idx="4">
                  <c:v>7500000</c:v>
                </c:pt>
                <c:pt idx="5">
                  <c:v>85000000</c:v>
                </c:pt>
                <c:pt idx="6">
                  <c:v>43000000</c:v>
                </c:pt>
                <c:pt idx="7">
                  <c:v>22000000</c:v>
                </c:pt>
                <c:pt idx="8">
                  <c:v>0</c:v>
                </c:pt>
                <c:pt idx="9">
                  <c:v>10482769.99</c:v>
                </c:pt>
                <c:pt idx="10">
                  <c:v>0</c:v>
                </c:pt>
                <c:pt idx="11">
                  <c:v>0</c:v>
                </c:pt>
                <c:pt idx="12">
                  <c:v>15000000</c:v>
                </c:pt>
                <c:pt idx="13">
                  <c:v>63282599</c:v>
                </c:pt>
                <c:pt idx="14">
                  <c:v>13393626.550000001</c:v>
                </c:pt>
                <c:pt idx="15">
                  <c:v>0</c:v>
                </c:pt>
                <c:pt idx="16">
                  <c:v>16700</c:v>
                </c:pt>
                <c:pt idx="17">
                  <c:v>1790200</c:v>
                </c:pt>
                <c:pt idx="18">
                  <c:v>9999665.9199999999</c:v>
                </c:pt>
                <c:pt idx="19">
                  <c:v>22500000</c:v>
                </c:pt>
                <c:pt idx="20">
                  <c:v>9999999.6400000006</c:v>
                </c:pt>
                <c:pt idx="21">
                  <c:v>13092948.18</c:v>
                </c:pt>
                <c:pt idx="22">
                  <c:v>1999999.77</c:v>
                </c:pt>
                <c:pt idx="23">
                  <c:v>1150000</c:v>
                </c:pt>
                <c:pt idx="24">
                  <c:v>25000000</c:v>
                </c:pt>
                <c:pt idx="25">
                  <c:v>3500000</c:v>
                </c:pt>
                <c:pt idx="26">
                  <c:v>11707670.25</c:v>
                </c:pt>
                <c:pt idx="27">
                  <c:v>526548</c:v>
                </c:pt>
                <c:pt idx="28">
                  <c:v>51415000</c:v>
                </c:pt>
                <c:pt idx="29">
                  <c:v>18840315</c:v>
                </c:pt>
                <c:pt idx="30">
                  <c:v>0</c:v>
                </c:pt>
                <c:pt idx="31">
                  <c:v>186168923.59999999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DE-4A4F-9E2F-E69A528D6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68742832"/>
        <c:axId val="868742352"/>
        <c:axId val="0"/>
      </c:bar3DChart>
      <c:catAx>
        <c:axId val="86874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68742352"/>
        <c:crosses val="autoZero"/>
        <c:auto val="1"/>
        <c:lblAlgn val="ctr"/>
        <c:lblOffset val="100"/>
        <c:noMultiLvlLbl val="0"/>
      </c:catAx>
      <c:valAx>
        <c:axId val="86874235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868742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801354738972515"/>
          <c:y val="0.28759699874472211"/>
          <c:w val="0.22833135737294202"/>
          <c:h val="0.427221128608923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[INFORME DE PRESUPUESTO - JUNIO.xlsx]COMPROMISO Y DISPONIBLE!TablaDinámica1</c:name>
    <c:fmtId val="42"/>
  </c:pivotSource>
  <c:chart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'COMPROMISO Y DISPONIBLE'!$F$7</c:f>
              <c:strCache>
                <c:ptCount val="1"/>
                <c:pt idx="0">
                  <c:v>PRESUPUESTO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multiLvlStrRef>
              <c:f>'COMPROMISO Y DISPONIBLE'!$E$8:$E$103</c:f>
              <c:multiLvlStrCache>
                <c:ptCount val="93"/>
                <c:lvl>
                  <c:pt idx="0">
                    <c:v>E-0</c:v>
                  </c:pt>
                  <c:pt idx="1">
                    <c:v>E-1</c:v>
                  </c:pt>
                  <c:pt idx="2">
                    <c:v>E-2</c:v>
                  </c:pt>
                  <c:pt idx="3">
                    <c:v>E-5</c:v>
                  </c:pt>
                  <c:pt idx="4">
                    <c:v>E-6</c:v>
                  </c:pt>
                  <c:pt idx="5">
                    <c:v>E-7</c:v>
                  </c:pt>
                  <c:pt idx="6">
                    <c:v>E-00101</c:v>
                  </c:pt>
                  <c:pt idx="7">
                    <c:v>E-00103</c:v>
                  </c:pt>
                  <c:pt idx="8">
                    <c:v>E-00201</c:v>
                  </c:pt>
                  <c:pt idx="9">
                    <c:v>E-00301</c:v>
                  </c:pt>
                  <c:pt idx="10">
                    <c:v>E-00302</c:v>
                  </c:pt>
                  <c:pt idx="11">
                    <c:v>E-00303</c:v>
                  </c:pt>
                  <c:pt idx="12">
                    <c:v>E-00304</c:v>
                  </c:pt>
                  <c:pt idx="13">
                    <c:v>E-00399</c:v>
                  </c:pt>
                  <c:pt idx="14">
                    <c:v>E0040120089300</c:v>
                  </c:pt>
                  <c:pt idx="15">
                    <c:v>E0040120089400</c:v>
                  </c:pt>
                  <c:pt idx="16">
                    <c:v>E0040120089900</c:v>
                  </c:pt>
                  <c:pt idx="17">
                    <c:v>E0040520089300</c:v>
                  </c:pt>
                  <c:pt idx="18">
                    <c:v>E0040520089400</c:v>
                  </c:pt>
                  <c:pt idx="19">
                    <c:v>E0040520089900</c:v>
                  </c:pt>
                  <c:pt idx="20">
                    <c:v>E0050120089300</c:v>
                  </c:pt>
                  <c:pt idx="21">
                    <c:v>E0050120089400</c:v>
                  </c:pt>
                  <c:pt idx="22">
                    <c:v>E0050120089900</c:v>
                  </c:pt>
                  <c:pt idx="23">
                    <c:v>E0050220089300</c:v>
                  </c:pt>
                  <c:pt idx="24">
                    <c:v>E0050220089400</c:v>
                  </c:pt>
                  <c:pt idx="25">
                    <c:v>E0050220089900</c:v>
                  </c:pt>
                  <c:pt idx="26">
                    <c:v>E0050320089300</c:v>
                  </c:pt>
                  <c:pt idx="27">
                    <c:v>E0050320089400</c:v>
                  </c:pt>
                  <c:pt idx="28">
                    <c:v>E0050320089900</c:v>
                  </c:pt>
                  <c:pt idx="29">
                    <c:v>E0050520089300</c:v>
                  </c:pt>
                  <c:pt idx="30">
                    <c:v>E-10101</c:v>
                  </c:pt>
                  <c:pt idx="31">
                    <c:v>E-10103</c:v>
                  </c:pt>
                  <c:pt idx="32">
                    <c:v>E-10201</c:v>
                  </c:pt>
                  <c:pt idx="33">
                    <c:v>E-10202</c:v>
                  </c:pt>
                  <c:pt idx="34">
                    <c:v>E-10203</c:v>
                  </c:pt>
                  <c:pt idx="35">
                    <c:v>E-10204</c:v>
                  </c:pt>
                  <c:pt idx="36">
                    <c:v>E-10301</c:v>
                  </c:pt>
                  <c:pt idx="37">
                    <c:v>E-10302</c:v>
                  </c:pt>
                  <c:pt idx="38">
                    <c:v>E-10306</c:v>
                  </c:pt>
                  <c:pt idx="39">
                    <c:v>E-10307</c:v>
                  </c:pt>
                  <c:pt idx="40">
                    <c:v>E-10404</c:v>
                  </c:pt>
                  <c:pt idx="41">
                    <c:v>E-10405</c:v>
                  </c:pt>
                  <c:pt idx="42">
                    <c:v>E-10406</c:v>
                  </c:pt>
                  <c:pt idx="43">
                    <c:v>E-10499</c:v>
                  </c:pt>
                  <c:pt idx="44">
                    <c:v>E-10501</c:v>
                  </c:pt>
                  <c:pt idx="45">
                    <c:v>E-10502</c:v>
                  </c:pt>
                  <c:pt idx="46">
                    <c:v>E-10503</c:v>
                  </c:pt>
                  <c:pt idx="47">
                    <c:v>E-10504</c:v>
                  </c:pt>
                  <c:pt idx="48">
                    <c:v>E-10601</c:v>
                  </c:pt>
                  <c:pt idx="49">
                    <c:v>E-10701</c:v>
                  </c:pt>
                  <c:pt idx="50">
                    <c:v>E-10805</c:v>
                  </c:pt>
                  <c:pt idx="51">
                    <c:v>E-10806</c:v>
                  </c:pt>
                  <c:pt idx="52">
                    <c:v>E-10808</c:v>
                  </c:pt>
                  <c:pt idx="53">
                    <c:v>E-20101</c:v>
                  </c:pt>
                  <c:pt idx="54">
                    <c:v>E-20304</c:v>
                  </c:pt>
                  <c:pt idx="55">
                    <c:v>E-20306</c:v>
                  </c:pt>
                  <c:pt idx="56">
                    <c:v>E-29901</c:v>
                  </c:pt>
                  <c:pt idx="57">
                    <c:v>E-29903</c:v>
                  </c:pt>
                  <c:pt idx="58">
                    <c:v>E-29904</c:v>
                  </c:pt>
                  <c:pt idx="59">
                    <c:v>E-29905</c:v>
                  </c:pt>
                  <c:pt idx="60">
                    <c:v>E-29999</c:v>
                  </c:pt>
                  <c:pt idx="61">
                    <c:v>E-50101</c:v>
                  </c:pt>
                  <c:pt idx="62">
                    <c:v>E-50103</c:v>
                  </c:pt>
                  <c:pt idx="63">
                    <c:v>E-50104</c:v>
                  </c:pt>
                  <c:pt idx="64">
                    <c:v>E-50105</c:v>
                  </c:pt>
                  <c:pt idx="65">
                    <c:v>E-59903</c:v>
                  </c:pt>
                  <c:pt idx="66">
                    <c:v>E6010320089300</c:v>
                  </c:pt>
                  <c:pt idx="67">
                    <c:v>E6010320089900</c:v>
                  </c:pt>
                  <c:pt idx="68">
                    <c:v>E6010320189300</c:v>
                  </c:pt>
                  <c:pt idx="69">
                    <c:v>E6010320289300</c:v>
                  </c:pt>
                  <c:pt idx="70">
                    <c:v>E6010320289900</c:v>
                  </c:pt>
                  <c:pt idx="71">
                    <c:v>E6010320589300</c:v>
                  </c:pt>
                  <c:pt idx="72">
                    <c:v>E6010321089300</c:v>
                  </c:pt>
                  <c:pt idx="73">
                    <c:v>E6010321189300</c:v>
                  </c:pt>
                  <c:pt idx="74">
                    <c:v>E6010321289300</c:v>
                  </c:pt>
                  <c:pt idx="75">
                    <c:v>E6010321489300</c:v>
                  </c:pt>
                  <c:pt idx="76">
                    <c:v>E-60301</c:v>
                  </c:pt>
                  <c:pt idx="77">
                    <c:v>E-60399</c:v>
                  </c:pt>
                  <c:pt idx="78">
                    <c:v>E-60601</c:v>
                  </c:pt>
                  <c:pt idx="79">
                    <c:v>E6070120089300</c:v>
                  </c:pt>
                  <c:pt idx="80">
                    <c:v>E6070120089900</c:v>
                  </c:pt>
                  <c:pt idx="81">
                    <c:v>E6070120589900</c:v>
                  </c:pt>
                  <c:pt idx="82">
                    <c:v>E7010320089400</c:v>
                  </c:pt>
                  <c:pt idx="83">
                    <c:v>E7010320289400</c:v>
                  </c:pt>
                  <c:pt idx="84">
                    <c:v>E7020120089400</c:v>
                  </c:pt>
                  <c:pt idx="85">
                    <c:v>E7020120289400</c:v>
                  </c:pt>
                  <c:pt idx="86">
                    <c:v>E7040120089400</c:v>
                  </c:pt>
                  <c:pt idx="87">
                    <c:v>E-10102</c:v>
                  </c:pt>
                  <c:pt idx="88">
                    <c:v>E-00105</c:v>
                  </c:pt>
                  <c:pt idx="89">
                    <c:v>E-10303</c:v>
                  </c:pt>
                  <c:pt idx="90">
                    <c:v>E-10702</c:v>
                  </c:pt>
                  <c:pt idx="91">
                    <c:v>E-20104</c:v>
                  </c:pt>
                  <c:pt idx="92">
                    <c:v>E-20203</c:v>
                  </c:pt>
                </c:lvl>
                <c:lvl>
                  <c:pt idx="0">
                    <c:v>PARTIDA</c:v>
                  </c:pt>
                  <c:pt idx="6">
                    <c:v>SUBPARTIDA</c:v>
                  </c:pt>
                </c:lvl>
              </c:multiLvlStrCache>
            </c:multiLvlStrRef>
          </c:cat>
          <c:val>
            <c:numRef>
              <c:f>'COMPROMISO Y DISPONIBLE'!$F$8:$F$103</c:f>
              <c:numCache>
                <c:formatCode>#,##0.00</c:formatCode>
                <c:ptCount val="93"/>
                <c:pt idx="0">
                  <c:v>5960424566.0699997</c:v>
                </c:pt>
                <c:pt idx="1">
                  <c:v>2196323208.9499998</c:v>
                </c:pt>
                <c:pt idx="2">
                  <c:v>62247889</c:v>
                </c:pt>
                <c:pt idx="3">
                  <c:v>234863371</c:v>
                </c:pt>
                <c:pt idx="4">
                  <c:v>2190442513.5699997</c:v>
                </c:pt>
                <c:pt idx="5">
                  <c:v>2104157020.9000001</c:v>
                </c:pt>
                <c:pt idx="6">
                  <c:v>3620485586</c:v>
                </c:pt>
                <c:pt idx="7">
                  <c:v>85338007.319999993</c:v>
                </c:pt>
                <c:pt idx="8">
                  <c:v>15580000</c:v>
                </c:pt>
                <c:pt idx="9">
                  <c:v>174130196.13</c:v>
                </c:pt>
                <c:pt idx="10">
                  <c:v>286817372.57999998</c:v>
                </c:pt>
                <c:pt idx="11">
                  <c:v>377576403.06999999</c:v>
                </c:pt>
                <c:pt idx="12">
                  <c:v>313339917.66999996</c:v>
                </c:pt>
                <c:pt idx="13">
                  <c:v>57095874.039999999</c:v>
                </c:pt>
                <c:pt idx="14">
                  <c:v>252348872</c:v>
                </c:pt>
                <c:pt idx="15">
                  <c:v>18994406.329999998</c:v>
                </c:pt>
                <c:pt idx="16">
                  <c:v>149237453</c:v>
                </c:pt>
                <c:pt idx="17">
                  <c:v>13640480</c:v>
                </c:pt>
                <c:pt idx="18">
                  <c:v>1030780.77</c:v>
                </c:pt>
                <c:pt idx="19">
                  <c:v>8066889</c:v>
                </c:pt>
                <c:pt idx="20">
                  <c:v>152227752</c:v>
                </c:pt>
                <c:pt idx="21">
                  <c:v>9449329.1600000001</c:v>
                </c:pt>
                <c:pt idx="22">
                  <c:v>90026485</c:v>
                </c:pt>
                <c:pt idx="23">
                  <c:v>81842877</c:v>
                </c:pt>
                <c:pt idx="24">
                  <c:v>1666940.38</c:v>
                </c:pt>
                <c:pt idx="25">
                  <c:v>48401336</c:v>
                </c:pt>
                <c:pt idx="26">
                  <c:v>40921439</c:v>
                </c:pt>
                <c:pt idx="27">
                  <c:v>7109843.6200000001</c:v>
                </c:pt>
                <c:pt idx="28">
                  <c:v>24200668</c:v>
                </c:pt>
                <c:pt idx="29">
                  <c:v>125895658</c:v>
                </c:pt>
                <c:pt idx="30">
                  <c:v>546109512</c:v>
                </c:pt>
                <c:pt idx="31">
                  <c:v>4250000</c:v>
                </c:pt>
                <c:pt idx="32">
                  <c:v>33894012</c:v>
                </c:pt>
                <c:pt idx="33">
                  <c:v>25724136</c:v>
                </c:pt>
                <c:pt idx="34">
                  <c:v>670000</c:v>
                </c:pt>
                <c:pt idx="35">
                  <c:v>59711848</c:v>
                </c:pt>
                <c:pt idx="36">
                  <c:v>168550000</c:v>
                </c:pt>
                <c:pt idx="37">
                  <c:v>42553696</c:v>
                </c:pt>
                <c:pt idx="38">
                  <c:v>5243868</c:v>
                </c:pt>
                <c:pt idx="39">
                  <c:v>215743949</c:v>
                </c:pt>
                <c:pt idx="40">
                  <c:v>231445150.94999999</c:v>
                </c:pt>
                <c:pt idx="41">
                  <c:v>35000000</c:v>
                </c:pt>
                <c:pt idx="42">
                  <c:v>35939453</c:v>
                </c:pt>
                <c:pt idx="43">
                  <c:v>33682065</c:v>
                </c:pt>
                <c:pt idx="44">
                  <c:v>347178</c:v>
                </c:pt>
                <c:pt idx="45">
                  <c:v>18559804</c:v>
                </c:pt>
                <c:pt idx="46">
                  <c:v>44000000</c:v>
                </c:pt>
                <c:pt idx="47">
                  <c:v>56000000</c:v>
                </c:pt>
                <c:pt idx="48">
                  <c:v>34733558</c:v>
                </c:pt>
                <c:pt idx="49">
                  <c:v>157463029</c:v>
                </c:pt>
                <c:pt idx="50">
                  <c:v>14000008</c:v>
                </c:pt>
                <c:pt idx="51">
                  <c:v>2415000</c:v>
                </c:pt>
                <c:pt idx="52">
                  <c:v>103240000</c:v>
                </c:pt>
                <c:pt idx="53">
                  <c:v>8387439</c:v>
                </c:pt>
                <c:pt idx="54">
                  <c:v>14933815</c:v>
                </c:pt>
                <c:pt idx="55">
                  <c:v>0</c:v>
                </c:pt>
                <c:pt idx="56">
                  <c:v>500000</c:v>
                </c:pt>
                <c:pt idx="57">
                  <c:v>500000</c:v>
                </c:pt>
                <c:pt idx="58">
                  <c:v>0</c:v>
                </c:pt>
                <c:pt idx="59">
                  <c:v>3000000</c:v>
                </c:pt>
                <c:pt idx="60">
                  <c:v>34926635</c:v>
                </c:pt>
                <c:pt idx="61">
                  <c:v>0</c:v>
                </c:pt>
                <c:pt idx="62">
                  <c:v>400000</c:v>
                </c:pt>
                <c:pt idx="63">
                  <c:v>5108500</c:v>
                </c:pt>
                <c:pt idx="64">
                  <c:v>51708150</c:v>
                </c:pt>
                <c:pt idx="65">
                  <c:v>177646721</c:v>
                </c:pt>
                <c:pt idx="66">
                  <c:v>47741678</c:v>
                </c:pt>
                <c:pt idx="67">
                  <c:v>28234113</c:v>
                </c:pt>
                <c:pt idx="68">
                  <c:v>32400000</c:v>
                </c:pt>
                <c:pt idx="69">
                  <c:v>6820240</c:v>
                </c:pt>
                <c:pt idx="70">
                  <c:v>4033445</c:v>
                </c:pt>
                <c:pt idx="71">
                  <c:v>97012957</c:v>
                </c:pt>
                <c:pt idx="72">
                  <c:v>1125706615</c:v>
                </c:pt>
                <c:pt idx="73">
                  <c:v>300000000</c:v>
                </c:pt>
                <c:pt idx="74">
                  <c:v>118000000</c:v>
                </c:pt>
                <c:pt idx="75">
                  <c:v>69144000</c:v>
                </c:pt>
                <c:pt idx="76">
                  <c:v>65809404.57</c:v>
                </c:pt>
                <c:pt idx="77">
                  <c:v>23190061</c:v>
                </c:pt>
                <c:pt idx="78">
                  <c:v>15001080</c:v>
                </c:pt>
                <c:pt idx="79">
                  <c:v>184998920</c:v>
                </c:pt>
                <c:pt idx="80">
                  <c:v>51415000</c:v>
                </c:pt>
                <c:pt idx="81">
                  <c:v>20935000</c:v>
                </c:pt>
                <c:pt idx="82">
                  <c:v>1750274.82</c:v>
                </c:pt>
                <c:pt idx="83">
                  <c:v>515521.52</c:v>
                </c:pt>
                <c:pt idx="84">
                  <c:v>857852208.39999998</c:v>
                </c:pt>
                <c:pt idx="85">
                  <c:v>412883526.22000003</c:v>
                </c:pt>
                <c:pt idx="86">
                  <c:v>831155489.94000006</c:v>
                </c:pt>
                <c:pt idx="87">
                  <c:v>25225668</c:v>
                </c:pt>
                <c:pt idx="88">
                  <c:v>5000000</c:v>
                </c:pt>
                <c:pt idx="89">
                  <c:v>18900000</c:v>
                </c:pt>
                <c:pt idx="90">
                  <c:v>282921274</c:v>
                </c:pt>
                <c:pt idx="91">
                  <c:v>0</c:v>
                </c:pt>
                <c:pt idx="9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5E-4564-86B8-025C9746DCE7}"/>
            </c:ext>
          </c:extLst>
        </c:ser>
        <c:ser>
          <c:idx val="1"/>
          <c:order val="1"/>
          <c:tx>
            <c:strRef>
              <c:f>'COMPROMISO Y DISPONIBLE'!$G$7</c:f>
              <c:strCache>
                <c:ptCount val="1"/>
                <c:pt idx="0">
                  <c:v>COMPROMISO.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multiLvlStrRef>
              <c:f>'COMPROMISO Y DISPONIBLE'!$E$8:$E$103</c:f>
              <c:multiLvlStrCache>
                <c:ptCount val="93"/>
                <c:lvl>
                  <c:pt idx="0">
                    <c:v>E-0</c:v>
                  </c:pt>
                  <c:pt idx="1">
                    <c:v>E-1</c:v>
                  </c:pt>
                  <c:pt idx="2">
                    <c:v>E-2</c:v>
                  </c:pt>
                  <c:pt idx="3">
                    <c:v>E-5</c:v>
                  </c:pt>
                  <c:pt idx="4">
                    <c:v>E-6</c:v>
                  </c:pt>
                  <c:pt idx="5">
                    <c:v>E-7</c:v>
                  </c:pt>
                  <c:pt idx="6">
                    <c:v>E-00101</c:v>
                  </c:pt>
                  <c:pt idx="7">
                    <c:v>E-00103</c:v>
                  </c:pt>
                  <c:pt idx="8">
                    <c:v>E-00201</c:v>
                  </c:pt>
                  <c:pt idx="9">
                    <c:v>E-00301</c:v>
                  </c:pt>
                  <c:pt idx="10">
                    <c:v>E-00302</c:v>
                  </c:pt>
                  <c:pt idx="11">
                    <c:v>E-00303</c:v>
                  </c:pt>
                  <c:pt idx="12">
                    <c:v>E-00304</c:v>
                  </c:pt>
                  <c:pt idx="13">
                    <c:v>E-00399</c:v>
                  </c:pt>
                  <c:pt idx="14">
                    <c:v>E0040120089300</c:v>
                  </c:pt>
                  <c:pt idx="15">
                    <c:v>E0040120089400</c:v>
                  </c:pt>
                  <c:pt idx="16">
                    <c:v>E0040120089900</c:v>
                  </c:pt>
                  <c:pt idx="17">
                    <c:v>E0040520089300</c:v>
                  </c:pt>
                  <c:pt idx="18">
                    <c:v>E0040520089400</c:v>
                  </c:pt>
                  <c:pt idx="19">
                    <c:v>E0040520089900</c:v>
                  </c:pt>
                  <c:pt idx="20">
                    <c:v>E0050120089300</c:v>
                  </c:pt>
                  <c:pt idx="21">
                    <c:v>E0050120089400</c:v>
                  </c:pt>
                  <c:pt idx="22">
                    <c:v>E0050120089900</c:v>
                  </c:pt>
                  <c:pt idx="23">
                    <c:v>E0050220089300</c:v>
                  </c:pt>
                  <c:pt idx="24">
                    <c:v>E0050220089400</c:v>
                  </c:pt>
                  <c:pt idx="25">
                    <c:v>E0050220089900</c:v>
                  </c:pt>
                  <c:pt idx="26">
                    <c:v>E0050320089300</c:v>
                  </c:pt>
                  <c:pt idx="27">
                    <c:v>E0050320089400</c:v>
                  </c:pt>
                  <c:pt idx="28">
                    <c:v>E0050320089900</c:v>
                  </c:pt>
                  <c:pt idx="29">
                    <c:v>E0050520089300</c:v>
                  </c:pt>
                  <c:pt idx="30">
                    <c:v>E-10101</c:v>
                  </c:pt>
                  <c:pt idx="31">
                    <c:v>E-10103</c:v>
                  </c:pt>
                  <c:pt idx="32">
                    <c:v>E-10201</c:v>
                  </c:pt>
                  <c:pt idx="33">
                    <c:v>E-10202</c:v>
                  </c:pt>
                  <c:pt idx="34">
                    <c:v>E-10203</c:v>
                  </c:pt>
                  <c:pt idx="35">
                    <c:v>E-10204</c:v>
                  </c:pt>
                  <c:pt idx="36">
                    <c:v>E-10301</c:v>
                  </c:pt>
                  <c:pt idx="37">
                    <c:v>E-10302</c:v>
                  </c:pt>
                  <c:pt idx="38">
                    <c:v>E-10306</c:v>
                  </c:pt>
                  <c:pt idx="39">
                    <c:v>E-10307</c:v>
                  </c:pt>
                  <c:pt idx="40">
                    <c:v>E-10404</c:v>
                  </c:pt>
                  <c:pt idx="41">
                    <c:v>E-10405</c:v>
                  </c:pt>
                  <c:pt idx="42">
                    <c:v>E-10406</c:v>
                  </c:pt>
                  <c:pt idx="43">
                    <c:v>E-10499</c:v>
                  </c:pt>
                  <c:pt idx="44">
                    <c:v>E-10501</c:v>
                  </c:pt>
                  <c:pt idx="45">
                    <c:v>E-10502</c:v>
                  </c:pt>
                  <c:pt idx="46">
                    <c:v>E-10503</c:v>
                  </c:pt>
                  <c:pt idx="47">
                    <c:v>E-10504</c:v>
                  </c:pt>
                  <c:pt idx="48">
                    <c:v>E-10601</c:v>
                  </c:pt>
                  <c:pt idx="49">
                    <c:v>E-10701</c:v>
                  </c:pt>
                  <c:pt idx="50">
                    <c:v>E-10805</c:v>
                  </c:pt>
                  <c:pt idx="51">
                    <c:v>E-10806</c:v>
                  </c:pt>
                  <c:pt idx="52">
                    <c:v>E-10808</c:v>
                  </c:pt>
                  <c:pt idx="53">
                    <c:v>E-20101</c:v>
                  </c:pt>
                  <c:pt idx="54">
                    <c:v>E-20304</c:v>
                  </c:pt>
                  <c:pt idx="55">
                    <c:v>E-20306</c:v>
                  </c:pt>
                  <c:pt idx="56">
                    <c:v>E-29901</c:v>
                  </c:pt>
                  <c:pt idx="57">
                    <c:v>E-29903</c:v>
                  </c:pt>
                  <c:pt idx="58">
                    <c:v>E-29904</c:v>
                  </c:pt>
                  <c:pt idx="59">
                    <c:v>E-29905</c:v>
                  </c:pt>
                  <c:pt idx="60">
                    <c:v>E-29999</c:v>
                  </c:pt>
                  <c:pt idx="61">
                    <c:v>E-50101</c:v>
                  </c:pt>
                  <c:pt idx="62">
                    <c:v>E-50103</c:v>
                  </c:pt>
                  <c:pt idx="63">
                    <c:v>E-50104</c:v>
                  </c:pt>
                  <c:pt idx="64">
                    <c:v>E-50105</c:v>
                  </c:pt>
                  <c:pt idx="65">
                    <c:v>E-59903</c:v>
                  </c:pt>
                  <c:pt idx="66">
                    <c:v>E6010320089300</c:v>
                  </c:pt>
                  <c:pt idx="67">
                    <c:v>E6010320089900</c:v>
                  </c:pt>
                  <c:pt idx="68">
                    <c:v>E6010320189300</c:v>
                  </c:pt>
                  <c:pt idx="69">
                    <c:v>E6010320289300</c:v>
                  </c:pt>
                  <c:pt idx="70">
                    <c:v>E6010320289900</c:v>
                  </c:pt>
                  <c:pt idx="71">
                    <c:v>E6010320589300</c:v>
                  </c:pt>
                  <c:pt idx="72">
                    <c:v>E6010321089300</c:v>
                  </c:pt>
                  <c:pt idx="73">
                    <c:v>E6010321189300</c:v>
                  </c:pt>
                  <c:pt idx="74">
                    <c:v>E6010321289300</c:v>
                  </c:pt>
                  <c:pt idx="75">
                    <c:v>E6010321489300</c:v>
                  </c:pt>
                  <c:pt idx="76">
                    <c:v>E-60301</c:v>
                  </c:pt>
                  <c:pt idx="77">
                    <c:v>E-60399</c:v>
                  </c:pt>
                  <c:pt idx="78">
                    <c:v>E-60601</c:v>
                  </c:pt>
                  <c:pt idx="79">
                    <c:v>E6070120089300</c:v>
                  </c:pt>
                  <c:pt idx="80">
                    <c:v>E6070120089900</c:v>
                  </c:pt>
                  <c:pt idx="81">
                    <c:v>E6070120589900</c:v>
                  </c:pt>
                  <c:pt idx="82">
                    <c:v>E7010320089400</c:v>
                  </c:pt>
                  <c:pt idx="83">
                    <c:v>E7010320289400</c:v>
                  </c:pt>
                  <c:pt idx="84">
                    <c:v>E7020120089400</c:v>
                  </c:pt>
                  <c:pt idx="85">
                    <c:v>E7020120289400</c:v>
                  </c:pt>
                  <c:pt idx="86">
                    <c:v>E7040120089400</c:v>
                  </c:pt>
                  <c:pt idx="87">
                    <c:v>E-10102</c:v>
                  </c:pt>
                  <c:pt idx="88">
                    <c:v>E-00105</c:v>
                  </c:pt>
                  <c:pt idx="89">
                    <c:v>E-10303</c:v>
                  </c:pt>
                  <c:pt idx="90">
                    <c:v>E-10702</c:v>
                  </c:pt>
                  <c:pt idx="91">
                    <c:v>E-20104</c:v>
                  </c:pt>
                  <c:pt idx="92">
                    <c:v>E-20203</c:v>
                  </c:pt>
                </c:lvl>
                <c:lvl>
                  <c:pt idx="0">
                    <c:v>PARTIDA</c:v>
                  </c:pt>
                  <c:pt idx="6">
                    <c:v>SUBPARTIDA</c:v>
                  </c:pt>
                </c:lvl>
              </c:multiLvlStrCache>
            </c:multiLvlStrRef>
          </c:cat>
          <c:val>
            <c:numRef>
              <c:f>'COMPROMISO Y DISPONIBLE'!$G$8:$G$103</c:f>
              <c:numCache>
                <c:formatCode>#,##0.00</c:formatCode>
                <c:ptCount val="93"/>
                <c:pt idx="0">
                  <c:v>494847758.18000001</c:v>
                </c:pt>
                <c:pt idx="1">
                  <c:v>428215339.04999995</c:v>
                </c:pt>
                <c:pt idx="2">
                  <c:v>31412794.949999999</c:v>
                </c:pt>
                <c:pt idx="3">
                  <c:v>74957639.710000008</c:v>
                </c:pt>
                <c:pt idx="4">
                  <c:v>136856830.97</c:v>
                </c:pt>
                <c:pt idx="5">
                  <c:v>710868049.22000003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130644825</c:v>
                </c:pt>
                <c:pt idx="15">
                  <c:v>0</c:v>
                </c:pt>
                <c:pt idx="16">
                  <c:v>68064088</c:v>
                </c:pt>
                <c:pt idx="17">
                  <c:v>7061949</c:v>
                </c:pt>
                <c:pt idx="18">
                  <c:v>0</c:v>
                </c:pt>
                <c:pt idx="19">
                  <c:v>3881767</c:v>
                </c:pt>
                <c:pt idx="20">
                  <c:v>79400976</c:v>
                </c:pt>
                <c:pt idx="21">
                  <c:v>0</c:v>
                </c:pt>
                <c:pt idx="22">
                  <c:v>44930348</c:v>
                </c:pt>
                <c:pt idx="23">
                  <c:v>42371238</c:v>
                </c:pt>
                <c:pt idx="24">
                  <c:v>0</c:v>
                </c:pt>
                <c:pt idx="25">
                  <c:v>21290983</c:v>
                </c:pt>
                <c:pt idx="26">
                  <c:v>21185668</c:v>
                </c:pt>
                <c:pt idx="27">
                  <c:v>0</c:v>
                </c:pt>
                <c:pt idx="28">
                  <c:v>11145601</c:v>
                </c:pt>
                <c:pt idx="29">
                  <c:v>64870315.18</c:v>
                </c:pt>
                <c:pt idx="30">
                  <c:v>45509125.850000001</c:v>
                </c:pt>
                <c:pt idx="31">
                  <c:v>2312574.38</c:v>
                </c:pt>
                <c:pt idx="32">
                  <c:v>8779480.9000000004</c:v>
                </c:pt>
                <c:pt idx="33">
                  <c:v>2964317.8</c:v>
                </c:pt>
                <c:pt idx="34">
                  <c:v>101922.44</c:v>
                </c:pt>
                <c:pt idx="35">
                  <c:v>8267984.7400000002</c:v>
                </c:pt>
                <c:pt idx="36">
                  <c:v>10100997.370000001</c:v>
                </c:pt>
                <c:pt idx="37">
                  <c:v>19283587.18</c:v>
                </c:pt>
                <c:pt idx="38">
                  <c:v>2847876.75</c:v>
                </c:pt>
                <c:pt idx="39">
                  <c:v>26175309.420000002</c:v>
                </c:pt>
                <c:pt idx="40">
                  <c:v>108282598.94</c:v>
                </c:pt>
                <c:pt idx="41">
                  <c:v>0</c:v>
                </c:pt>
                <c:pt idx="42">
                  <c:v>14079948.970000001</c:v>
                </c:pt>
                <c:pt idx="43">
                  <c:v>93478.88</c:v>
                </c:pt>
                <c:pt idx="44">
                  <c:v>73424</c:v>
                </c:pt>
                <c:pt idx="45">
                  <c:v>6333104</c:v>
                </c:pt>
                <c:pt idx="46">
                  <c:v>12685565.85</c:v>
                </c:pt>
                <c:pt idx="47">
                  <c:v>17256591.66</c:v>
                </c:pt>
                <c:pt idx="48">
                  <c:v>4482813.6400000006</c:v>
                </c:pt>
                <c:pt idx="49">
                  <c:v>94364736.49000001</c:v>
                </c:pt>
                <c:pt idx="50">
                  <c:v>8290414.5500000007</c:v>
                </c:pt>
                <c:pt idx="51">
                  <c:v>1206942.08</c:v>
                </c:pt>
                <c:pt idx="52">
                  <c:v>27928653.52</c:v>
                </c:pt>
                <c:pt idx="53">
                  <c:v>2442390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28970404.949999999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41438223.359999999</c:v>
                </c:pt>
                <c:pt idx="65">
                  <c:v>33519416.350000001</c:v>
                </c:pt>
                <c:pt idx="66">
                  <c:v>25063103.010000002</c:v>
                </c:pt>
                <c:pt idx="67">
                  <c:v>12513759.859999999</c:v>
                </c:pt>
                <c:pt idx="68">
                  <c:v>5946481.6399999997</c:v>
                </c:pt>
                <c:pt idx="69">
                  <c:v>3530941.5</c:v>
                </c:pt>
                <c:pt idx="70">
                  <c:v>1690921.24</c:v>
                </c:pt>
                <c:pt idx="71">
                  <c:v>598908.64</c:v>
                </c:pt>
                <c:pt idx="72">
                  <c:v>49008300.880000003</c:v>
                </c:pt>
                <c:pt idx="73">
                  <c:v>0</c:v>
                </c:pt>
                <c:pt idx="74">
                  <c:v>0.02</c:v>
                </c:pt>
                <c:pt idx="75">
                  <c:v>1894930.58</c:v>
                </c:pt>
                <c:pt idx="76">
                  <c:v>21609483.490000002</c:v>
                </c:pt>
                <c:pt idx="77">
                  <c:v>0</c:v>
                </c:pt>
                <c:pt idx="78">
                  <c:v>15000000.109999999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55680311.210000001</c:v>
                </c:pt>
                <c:pt idx="85">
                  <c:v>147246781.08000001</c:v>
                </c:pt>
                <c:pt idx="86">
                  <c:v>507940956.93000001</c:v>
                </c:pt>
                <c:pt idx="87">
                  <c:v>6256769.6399999997</c:v>
                </c:pt>
                <c:pt idx="88">
                  <c:v>0</c:v>
                </c:pt>
                <c:pt idx="89">
                  <c:v>0</c:v>
                </c:pt>
                <c:pt idx="90">
                  <c:v>537120</c:v>
                </c:pt>
                <c:pt idx="91">
                  <c:v>0</c:v>
                </c:pt>
                <c:pt idx="9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5E-4564-86B8-025C9746DCE7}"/>
            </c:ext>
          </c:extLst>
        </c:ser>
        <c:ser>
          <c:idx val="2"/>
          <c:order val="2"/>
          <c:tx>
            <c:strRef>
              <c:f>'COMPROMISO Y DISPONIBLE'!$H$7</c:f>
              <c:strCache>
                <c:ptCount val="1"/>
                <c:pt idx="0">
                  <c:v>DISPONIBLE PRESUPUESTARIO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multiLvlStrRef>
              <c:f>'COMPROMISO Y DISPONIBLE'!$E$8:$E$103</c:f>
              <c:multiLvlStrCache>
                <c:ptCount val="93"/>
                <c:lvl>
                  <c:pt idx="0">
                    <c:v>E-0</c:v>
                  </c:pt>
                  <c:pt idx="1">
                    <c:v>E-1</c:v>
                  </c:pt>
                  <c:pt idx="2">
                    <c:v>E-2</c:v>
                  </c:pt>
                  <c:pt idx="3">
                    <c:v>E-5</c:v>
                  </c:pt>
                  <c:pt idx="4">
                    <c:v>E-6</c:v>
                  </c:pt>
                  <c:pt idx="5">
                    <c:v>E-7</c:v>
                  </c:pt>
                  <c:pt idx="6">
                    <c:v>E-00101</c:v>
                  </c:pt>
                  <c:pt idx="7">
                    <c:v>E-00103</c:v>
                  </c:pt>
                  <c:pt idx="8">
                    <c:v>E-00201</c:v>
                  </c:pt>
                  <c:pt idx="9">
                    <c:v>E-00301</c:v>
                  </c:pt>
                  <c:pt idx="10">
                    <c:v>E-00302</c:v>
                  </c:pt>
                  <c:pt idx="11">
                    <c:v>E-00303</c:v>
                  </c:pt>
                  <c:pt idx="12">
                    <c:v>E-00304</c:v>
                  </c:pt>
                  <c:pt idx="13">
                    <c:v>E-00399</c:v>
                  </c:pt>
                  <c:pt idx="14">
                    <c:v>E0040120089300</c:v>
                  </c:pt>
                  <c:pt idx="15">
                    <c:v>E0040120089400</c:v>
                  </c:pt>
                  <c:pt idx="16">
                    <c:v>E0040120089900</c:v>
                  </c:pt>
                  <c:pt idx="17">
                    <c:v>E0040520089300</c:v>
                  </c:pt>
                  <c:pt idx="18">
                    <c:v>E0040520089400</c:v>
                  </c:pt>
                  <c:pt idx="19">
                    <c:v>E0040520089900</c:v>
                  </c:pt>
                  <c:pt idx="20">
                    <c:v>E0050120089300</c:v>
                  </c:pt>
                  <c:pt idx="21">
                    <c:v>E0050120089400</c:v>
                  </c:pt>
                  <c:pt idx="22">
                    <c:v>E0050120089900</c:v>
                  </c:pt>
                  <c:pt idx="23">
                    <c:v>E0050220089300</c:v>
                  </c:pt>
                  <c:pt idx="24">
                    <c:v>E0050220089400</c:v>
                  </c:pt>
                  <c:pt idx="25">
                    <c:v>E0050220089900</c:v>
                  </c:pt>
                  <c:pt idx="26">
                    <c:v>E0050320089300</c:v>
                  </c:pt>
                  <c:pt idx="27">
                    <c:v>E0050320089400</c:v>
                  </c:pt>
                  <c:pt idx="28">
                    <c:v>E0050320089900</c:v>
                  </c:pt>
                  <c:pt idx="29">
                    <c:v>E0050520089300</c:v>
                  </c:pt>
                  <c:pt idx="30">
                    <c:v>E-10101</c:v>
                  </c:pt>
                  <c:pt idx="31">
                    <c:v>E-10103</c:v>
                  </c:pt>
                  <c:pt idx="32">
                    <c:v>E-10201</c:v>
                  </c:pt>
                  <c:pt idx="33">
                    <c:v>E-10202</c:v>
                  </c:pt>
                  <c:pt idx="34">
                    <c:v>E-10203</c:v>
                  </c:pt>
                  <c:pt idx="35">
                    <c:v>E-10204</c:v>
                  </c:pt>
                  <c:pt idx="36">
                    <c:v>E-10301</c:v>
                  </c:pt>
                  <c:pt idx="37">
                    <c:v>E-10302</c:v>
                  </c:pt>
                  <c:pt idx="38">
                    <c:v>E-10306</c:v>
                  </c:pt>
                  <c:pt idx="39">
                    <c:v>E-10307</c:v>
                  </c:pt>
                  <c:pt idx="40">
                    <c:v>E-10404</c:v>
                  </c:pt>
                  <c:pt idx="41">
                    <c:v>E-10405</c:v>
                  </c:pt>
                  <c:pt idx="42">
                    <c:v>E-10406</c:v>
                  </c:pt>
                  <c:pt idx="43">
                    <c:v>E-10499</c:v>
                  </c:pt>
                  <c:pt idx="44">
                    <c:v>E-10501</c:v>
                  </c:pt>
                  <c:pt idx="45">
                    <c:v>E-10502</c:v>
                  </c:pt>
                  <c:pt idx="46">
                    <c:v>E-10503</c:v>
                  </c:pt>
                  <c:pt idx="47">
                    <c:v>E-10504</c:v>
                  </c:pt>
                  <c:pt idx="48">
                    <c:v>E-10601</c:v>
                  </c:pt>
                  <c:pt idx="49">
                    <c:v>E-10701</c:v>
                  </c:pt>
                  <c:pt idx="50">
                    <c:v>E-10805</c:v>
                  </c:pt>
                  <c:pt idx="51">
                    <c:v>E-10806</c:v>
                  </c:pt>
                  <c:pt idx="52">
                    <c:v>E-10808</c:v>
                  </c:pt>
                  <c:pt idx="53">
                    <c:v>E-20101</c:v>
                  </c:pt>
                  <c:pt idx="54">
                    <c:v>E-20304</c:v>
                  </c:pt>
                  <c:pt idx="55">
                    <c:v>E-20306</c:v>
                  </c:pt>
                  <c:pt idx="56">
                    <c:v>E-29901</c:v>
                  </c:pt>
                  <c:pt idx="57">
                    <c:v>E-29903</c:v>
                  </c:pt>
                  <c:pt idx="58">
                    <c:v>E-29904</c:v>
                  </c:pt>
                  <c:pt idx="59">
                    <c:v>E-29905</c:v>
                  </c:pt>
                  <c:pt idx="60">
                    <c:v>E-29999</c:v>
                  </c:pt>
                  <c:pt idx="61">
                    <c:v>E-50101</c:v>
                  </c:pt>
                  <c:pt idx="62">
                    <c:v>E-50103</c:v>
                  </c:pt>
                  <c:pt idx="63">
                    <c:v>E-50104</c:v>
                  </c:pt>
                  <c:pt idx="64">
                    <c:v>E-50105</c:v>
                  </c:pt>
                  <c:pt idx="65">
                    <c:v>E-59903</c:v>
                  </c:pt>
                  <c:pt idx="66">
                    <c:v>E6010320089300</c:v>
                  </c:pt>
                  <c:pt idx="67">
                    <c:v>E6010320089900</c:v>
                  </c:pt>
                  <c:pt idx="68">
                    <c:v>E6010320189300</c:v>
                  </c:pt>
                  <c:pt idx="69">
                    <c:v>E6010320289300</c:v>
                  </c:pt>
                  <c:pt idx="70">
                    <c:v>E6010320289900</c:v>
                  </c:pt>
                  <c:pt idx="71">
                    <c:v>E6010320589300</c:v>
                  </c:pt>
                  <c:pt idx="72">
                    <c:v>E6010321089300</c:v>
                  </c:pt>
                  <c:pt idx="73">
                    <c:v>E6010321189300</c:v>
                  </c:pt>
                  <c:pt idx="74">
                    <c:v>E6010321289300</c:v>
                  </c:pt>
                  <c:pt idx="75">
                    <c:v>E6010321489300</c:v>
                  </c:pt>
                  <c:pt idx="76">
                    <c:v>E-60301</c:v>
                  </c:pt>
                  <c:pt idx="77">
                    <c:v>E-60399</c:v>
                  </c:pt>
                  <c:pt idx="78">
                    <c:v>E-60601</c:v>
                  </c:pt>
                  <c:pt idx="79">
                    <c:v>E6070120089300</c:v>
                  </c:pt>
                  <c:pt idx="80">
                    <c:v>E6070120089900</c:v>
                  </c:pt>
                  <c:pt idx="81">
                    <c:v>E6070120589900</c:v>
                  </c:pt>
                  <c:pt idx="82">
                    <c:v>E7010320089400</c:v>
                  </c:pt>
                  <c:pt idx="83">
                    <c:v>E7010320289400</c:v>
                  </c:pt>
                  <c:pt idx="84">
                    <c:v>E7020120089400</c:v>
                  </c:pt>
                  <c:pt idx="85">
                    <c:v>E7020120289400</c:v>
                  </c:pt>
                  <c:pt idx="86">
                    <c:v>E7040120089400</c:v>
                  </c:pt>
                  <c:pt idx="87">
                    <c:v>E-10102</c:v>
                  </c:pt>
                  <c:pt idx="88">
                    <c:v>E-00105</c:v>
                  </c:pt>
                  <c:pt idx="89">
                    <c:v>E-10303</c:v>
                  </c:pt>
                  <c:pt idx="90">
                    <c:v>E-10702</c:v>
                  </c:pt>
                  <c:pt idx="91">
                    <c:v>E-20104</c:v>
                  </c:pt>
                  <c:pt idx="92">
                    <c:v>E-20203</c:v>
                  </c:pt>
                </c:lvl>
                <c:lvl>
                  <c:pt idx="0">
                    <c:v>PARTIDA</c:v>
                  </c:pt>
                  <c:pt idx="6">
                    <c:v>SUBPARTIDA</c:v>
                  </c:pt>
                </c:lvl>
              </c:multiLvlStrCache>
            </c:multiLvlStrRef>
          </c:cat>
          <c:val>
            <c:numRef>
              <c:f>'COMPROMISO Y DISPONIBLE'!$H$8:$H$103</c:f>
              <c:numCache>
                <c:formatCode>#,##0.00</c:formatCode>
                <c:ptCount val="93"/>
                <c:pt idx="0">
                  <c:v>2956107905.5</c:v>
                </c:pt>
                <c:pt idx="1">
                  <c:v>1168140279.45</c:v>
                </c:pt>
                <c:pt idx="2">
                  <c:v>28045564.989999998</c:v>
                </c:pt>
                <c:pt idx="3">
                  <c:v>24956662.949999999</c:v>
                </c:pt>
                <c:pt idx="4">
                  <c:v>1115814695.6099999</c:v>
                </c:pt>
                <c:pt idx="5">
                  <c:v>1393288971.6800001</c:v>
                </c:pt>
                <c:pt idx="6">
                  <c:v>2020888165.3299999</c:v>
                </c:pt>
                <c:pt idx="7">
                  <c:v>85338007.319999993</c:v>
                </c:pt>
                <c:pt idx="8">
                  <c:v>11682858.630000001</c:v>
                </c:pt>
                <c:pt idx="9">
                  <c:v>111100070.98999999</c:v>
                </c:pt>
                <c:pt idx="10">
                  <c:v>199216660.28999999</c:v>
                </c:pt>
                <c:pt idx="11">
                  <c:v>377576403.06999999</c:v>
                </c:pt>
                <c:pt idx="12">
                  <c:v>42264860.579999998</c:v>
                </c:pt>
                <c:pt idx="13">
                  <c:v>36756748.030000001</c:v>
                </c:pt>
                <c:pt idx="14">
                  <c:v>0</c:v>
                </c:pt>
                <c:pt idx="15">
                  <c:v>18994406.329999998</c:v>
                </c:pt>
                <c:pt idx="16">
                  <c:v>14237453</c:v>
                </c:pt>
                <c:pt idx="17">
                  <c:v>0</c:v>
                </c:pt>
                <c:pt idx="18">
                  <c:v>1030780.77</c:v>
                </c:pt>
                <c:pt idx="19">
                  <c:v>566889</c:v>
                </c:pt>
                <c:pt idx="20">
                  <c:v>0</c:v>
                </c:pt>
                <c:pt idx="21">
                  <c:v>9449329.1600000001</c:v>
                </c:pt>
                <c:pt idx="22">
                  <c:v>5026485</c:v>
                </c:pt>
                <c:pt idx="23">
                  <c:v>0</c:v>
                </c:pt>
                <c:pt idx="24">
                  <c:v>1666940.38</c:v>
                </c:pt>
                <c:pt idx="25">
                  <c:v>5401336</c:v>
                </c:pt>
                <c:pt idx="26">
                  <c:v>0</c:v>
                </c:pt>
                <c:pt idx="27">
                  <c:v>7109843.6200000001</c:v>
                </c:pt>
                <c:pt idx="28">
                  <c:v>2200668</c:v>
                </c:pt>
                <c:pt idx="29">
                  <c:v>600000</c:v>
                </c:pt>
                <c:pt idx="30">
                  <c:v>273054756.95999998</c:v>
                </c:pt>
                <c:pt idx="31">
                  <c:v>917837.27</c:v>
                </c:pt>
                <c:pt idx="32">
                  <c:v>16607619</c:v>
                </c:pt>
                <c:pt idx="33">
                  <c:v>12862068</c:v>
                </c:pt>
                <c:pt idx="34">
                  <c:v>502989.56</c:v>
                </c:pt>
                <c:pt idx="35">
                  <c:v>40712441.25</c:v>
                </c:pt>
                <c:pt idx="36">
                  <c:v>156031096.42999998</c:v>
                </c:pt>
                <c:pt idx="37">
                  <c:v>23270108.82</c:v>
                </c:pt>
                <c:pt idx="38">
                  <c:v>1992273.34</c:v>
                </c:pt>
                <c:pt idx="39">
                  <c:v>172524877.69</c:v>
                </c:pt>
                <c:pt idx="40">
                  <c:v>89811270.969999999</c:v>
                </c:pt>
                <c:pt idx="41">
                  <c:v>35000000</c:v>
                </c:pt>
                <c:pt idx="42">
                  <c:v>10442150.050000001</c:v>
                </c:pt>
                <c:pt idx="43">
                  <c:v>31772781.420000002</c:v>
                </c:pt>
                <c:pt idx="44">
                  <c:v>130664</c:v>
                </c:pt>
                <c:pt idx="45">
                  <c:v>7587500</c:v>
                </c:pt>
                <c:pt idx="46">
                  <c:v>17011201.620000001</c:v>
                </c:pt>
                <c:pt idx="47">
                  <c:v>24893157.210000001</c:v>
                </c:pt>
                <c:pt idx="48">
                  <c:v>4122113.21</c:v>
                </c:pt>
                <c:pt idx="49">
                  <c:v>52991211.840000004</c:v>
                </c:pt>
                <c:pt idx="50">
                  <c:v>2000006.45</c:v>
                </c:pt>
                <c:pt idx="51">
                  <c:v>604586.88</c:v>
                </c:pt>
                <c:pt idx="52">
                  <c:v>62963028.759999998</c:v>
                </c:pt>
                <c:pt idx="53">
                  <c:v>3599454</c:v>
                </c:pt>
                <c:pt idx="54">
                  <c:v>14933815</c:v>
                </c:pt>
                <c:pt idx="55">
                  <c:v>0</c:v>
                </c:pt>
                <c:pt idx="56">
                  <c:v>500000</c:v>
                </c:pt>
                <c:pt idx="57">
                  <c:v>500000</c:v>
                </c:pt>
                <c:pt idx="58">
                  <c:v>0</c:v>
                </c:pt>
                <c:pt idx="59">
                  <c:v>3000000</c:v>
                </c:pt>
                <c:pt idx="60">
                  <c:v>5512295.9900000002</c:v>
                </c:pt>
                <c:pt idx="61">
                  <c:v>0</c:v>
                </c:pt>
                <c:pt idx="62">
                  <c:v>400000</c:v>
                </c:pt>
                <c:pt idx="63">
                  <c:v>4495014.99</c:v>
                </c:pt>
                <c:pt idx="64">
                  <c:v>802733.48</c:v>
                </c:pt>
                <c:pt idx="65">
                  <c:v>19258914.48</c:v>
                </c:pt>
                <c:pt idx="66">
                  <c:v>0</c:v>
                </c:pt>
                <c:pt idx="67">
                  <c:v>3234113</c:v>
                </c:pt>
                <c:pt idx="68">
                  <c:v>16200000</c:v>
                </c:pt>
                <c:pt idx="69">
                  <c:v>0</c:v>
                </c:pt>
                <c:pt idx="70">
                  <c:v>533445</c:v>
                </c:pt>
                <c:pt idx="71">
                  <c:v>48506479</c:v>
                </c:pt>
                <c:pt idx="72">
                  <c:v>555189926.63</c:v>
                </c:pt>
                <c:pt idx="73">
                  <c:v>150000000</c:v>
                </c:pt>
                <c:pt idx="74">
                  <c:v>59000000</c:v>
                </c:pt>
                <c:pt idx="75">
                  <c:v>33423005.66</c:v>
                </c:pt>
                <c:pt idx="76">
                  <c:v>44101734.32</c:v>
                </c:pt>
                <c:pt idx="77">
                  <c:v>18532387</c:v>
                </c:pt>
                <c:pt idx="78">
                  <c:v>0</c:v>
                </c:pt>
                <c:pt idx="79">
                  <c:v>184998920</c:v>
                </c:pt>
                <c:pt idx="80">
                  <c:v>0</c:v>
                </c:pt>
                <c:pt idx="81">
                  <c:v>2094685</c:v>
                </c:pt>
                <c:pt idx="82">
                  <c:v>1750274.82</c:v>
                </c:pt>
                <c:pt idx="83">
                  <c:v>515521.52</c:v>
                </c:pt>
                <c:pt idx="84">
                  <c:v>802171897.19000006</c:v>
                </c:pt>
                <c:pt idx="85">
                  <c:v>265636745.13999999</c:v>
                </c:pt>
                <c:pt idx="86">
                  <c:v>323214533.00999999</c:v>
                </c:pt>
                <c:pt idx="87">
                  <c:v>15219308.32</c:v>
                </c:pt>
                <c:pt idx="88">
                  <c:v>5000000</c:v>
                </c:pt>
                <c:pt idx="89">
                  <c:v>18900000</c:v>
                </c:pt>
                <c:pt idx="90">
                  <c:v>96215230.400000006</c:v>
                </c:pt>
                <c:pt idx="91">
                  <c:v>0</c:v>
                </c:pt>
                <c:pt idx="9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5E-4564-86B8-025C9746D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9593920"/>
        <c:axId val="1099581920"/>
      </c:barChart>
      <c:catAx>
        <c:axId val="109959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9581920"/>
        <c:crosses val="autoZero"/>
        <c:auto val="1"/>
        <c:lblAlgn val="ctr"/>
        <c:lblOffset val="100"/>
        <c:noMultiLvlLbl val="0"/>
      </c:catAx>
      <c:valAx>
        <c:axId val="109958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959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438150</xdr:colOff>
      <xdr:row>15</xdr:row>
      <xdr:rowOff>43815</xdr:rowOff>
    </xdr:from>
    <xdr:to>
      <xdr:col>10</xdr:col>
      <xdr:colOff>866775</xdr:colOff>
      <xdr:row>31</xdr:row>
      <xdr:rowOff>81915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67F6EE6-9929-416C-9303-46EC32157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16</xdr:row>
      <xdr:rowOff>81915</xdr:rowOff>
    </xdr:from>
    <xdr:to>
      <xdr:col>3</xdr:col>
      <xdr:colOff>419100</xdr:colOff>
      <xdr:row>29</xdr:row>
      <xdr:rowOff>129540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POS PRESUPUESTO 2">
              <a:extLst>
                <a:ext uri="{FF2B5EF4-FFF2-40B4-BE49-F238E27FC236}">
                  <a16:creationId xmlns:a16="http://schemas.microsoft.com/office/drawing/2014/main" id="{EABE096A-3BD7-4066-B006-87AD3C94A48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OS PRESUPUEST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1950" y="3084195"/>
              <a:ext cx="1809750" cy="228790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17145</xdr:colOff>
      <xdr:row>10</xdr:row>
      <xdr:rowOff>131442</xdr:rowOff>
    </xdr:from>
    <xdr:to>
      <xdr:col>3</xdr:col>
      <xdr:colOff>437880</xdr:colOff>
      <xdr:row>15</xdr:row>
      <xdr:rowOff>81915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DESCRIPCIÓN  PRESUPUESTARIA 2">
              <a:extLst>
                <a:ext uri="{FF2B5EF4-FFF2-40B4-BE49-F238E27FC236}">
                  <a16:creationId xmlns:a16="http://schemas.microsoft.com/office/drawing/2014/main" id="{C73B9526-6F45-4B4E-8423-2AEEA309553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SCRIPCIÓN  PRESUPUESTARI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2905" y="2061207"/>
              <a:ext cx="1811385" cy="804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20955</xdr:colOff>
      <xdr:row>3</xdr:row>
      <xdr:rowOff>118103</xdr:rowOff>
    </xdr:from>
    <xdr:to>
      <xdr:col>3</xdr:col>
      <xdr:colOff>436800</xdr:colOff>
      <xdr:row>9</xdr:row>
      <xdr:rowOff>184448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ENTRO GESTOR 2">
              <a:extLst>
                <a:ext uri="{FF2B5EF4-FFF2-40B4-BE49-F238E27FC236}">
                  <a16:creationId xmlns:a16="http://schemas.microsoft.com/office/drawing/2014/main" id="{721251CD-916A-4132-B44C-00AA90294DB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ENTRO GESTOR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2905" y="746753"/>
              <a:ext cx="1806495" cy="11426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10</xdr:col>
      <xdr:colOff>1754505</xdr:colOff>
      <xdr:row>15</xdr:row>
      <xdr:rowOff>135255</xdr:rowOff>
    </xdr:from>
    <xdr:to>
      <xdr:col>15</xdr:col>
      <xdr:colOff>771525</xdr:colOff>
      <xdr:row>32</xdr:row>
      <xdr:rowOff>15240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A4ED6CF-C6FE-49AE-B043-20564E9D2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294215</xdr:colOff>
      <xdr:row>11</xdr:row>
      <xdr:rowOff>117687</xdr:rowOff>
    </xdr:from>
    <xdr:to>
      <xdr:col>15</xdr:col>
      <xdr:colOff>675639</xdr:colOff>
      <xdr:row>22</xdr:row>
      <xdr:rowOff>59267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FE0630-37DF-4A9D-81B6-DB20AE775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358351</xdr:colOff>
      <xdr:row>3</xdr:row>
      <xdr:rowOff>94192</xdr:rowOff>
    </xdr:from>
    <xdr:to>
      <xdr:col>9</xdr:col>
      <xdr:colOff>296543</xdr:colOff>
      <xdr:row>8</xdr:row>
      <xdr:rowOff>59478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POS PRESUPUESTO 3">
              <a:extLst>
                <a:ext uri="{FF2B5EF4-FFF2-40B4-BE49-F238E27FC236}">
                  <a16:creationId xmlns:a16="http://schemas.microsoft.com/office/drawing/2014/main" id="{82DCB999-5335-4247-B0BF-5CE9651BD1E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OS PRESUPUEST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95233" y="738717"/>
              <a:ext cx="4649893" cy="10945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R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733214</xdr:colOff>
      <xdr:row>3</xdr:row>
      <xdr:rowOff>115990</xdr:rowOff>
    </xdr:from>
    <xdr:to>
      <xdr:col>4</xdr:col>
      <xdr:colOff>213995</xdr:colOff>
      <xdr:row>7</xdr:row>
      <xdr:rowOff>98425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DESCRIPCIÓN  PRESUPUESTARIA 3">
              <a:extLst>
                <a:ext uri="{FF2B5EF4-FFF2-40B4-BE49-F238E27FC236}">
                  <a16:creationId xmlns:a16="http://schemas.microsoft.com/office/drawing/2014/main" id="{43E346BE-9C19-48E7-B65B-FE4BFA09AAC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SCRIPCIÓN  PRESUPUESTARI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70362" y="750990"/>
              <a:ext cx="1534160" cy="915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R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396242</xdr:colOff>
      <xdr:row>3</xdr:row>
      <xdr:rowOff>133978</xdr:rowOff>
    </xdr:from>
    <xdr:to>
      <xdr:col>2</xdr:col>
      <xdr:colOff>584414</xdr:colOff>
      <xdr:row>8</xdr:row>
      <xdr:rowOff>134071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ENTRO GESTOR 3">
              <a:extLst>
                <a:ext uri="{FF2B5EF4-FFF2-40B4-BE49-F238E27FC236}">
                  <a16:creationId xmlns:a16="http://schemas.microsoft.com/office/drawing/2014/main" id="{50C9C27D-2ECC-471C-BC58-81D7E97B2A3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ENTRO GESTOR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5652" y="755643"/>
              <a:ext cx="1496695" cy="114923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R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295276</xdr:colOff>
      <xdr:row>23</xdr:row>
      <xdr:rowOff>40642</xdr:rowOff>
    </xdr:from>
    <xdr:to>
      <xdr:col>15</xdr:col>
      <xdr:colOff>675851</xdr:colOff>
      <xdr:row>38</xdr:row>
      <xdr:rowOff>41910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CB503F6-8878-456C-81F3-634E39394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321945</xdr:colOff>
      <xdr:row>14</xdr:row>
      <xdr:rowOff>19050</xdr:rowOff>
    </xdr:from>
    <xdr:to>
      <xdr:col>3</xdr:col>
      <xdr:colOff>477585</xdr:colOff>
      <xdr:row>27</xdr:row>
      <xdr:rowOff>55245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POS PRESUPUESTO 1">
              <a:extLst>
                <a:ext uri="{FF2B5EF4-FFF2-40B4-BE49-F238E27FC236}">
                  <a16:creationId xmlns:a16="http://schemas.microsoft.com/office/drawing/2014/main" id="{37BD6C9E-E4BF-4042-BEA4-934D6346425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OS PRESUPUEST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21945" y="3209925"/>
              <a:ext cx="1908240" cy="22650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15240</xdr:colOff>
      <xdr:row>8</xdr:row>
      <xdr:rowOff>95247</xdr:rowOff>
    </xdr:from>
    <xdr:to>
      <xdr:col>3</xdr:col>
      <xdr:colOff>422640</xdr:colOff>
      <xdr:row>13</xdr:row>
      <xdr:rowOff>93345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DESCRIPCIÓN  PRESUPUESTARIA 1">
              <a:extLst>
                <a:ext uri="{FF2B5EF4-FFF2-40B4-BE49-F238E27FC236}">
                  <a16:creationId xmlns:a16="http://schemas.microsoft.com/office/drawing/2014/main" id="{3465149E-B979-4B48-A0AA-CAB54C6687B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SCRIPCIÓN  PRESUPUESTARI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1000" y="1918332"/>
              <a:ext cx="1794240" cy="85534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34290</xdr:colOff>
      <xdr:row>3</xdr:row>
      <xdr:rowOff>135248</xdr:rowOff>
    </xdr:from>
    <xdr:to>
      <xdr:col>3</xdr:col>
      <xdr:colOff>436800</xdr:colOff>
      <xdr:row>8</xdr:row>
      <xdr:rowOff>20955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ENTRO GESTOR 1">
              <a:extLst>
                <a:ext uri="{FF2B5EF4-FFF2-40B4-BE49-F238E27FC236}">
                  <a16:creationId xmlns:a16="http://schemas.microsoft.com/office/drawing/2014/main" id="{A90627C5-4848-4061-ACD9-BA70B88D46E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ENTRO GESTO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92430" y="779138"/>
              <a:ext cx="1810305" cy="110300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R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720089</xdr:colOff>
      <xdr:row>6</xdr:row>
      <xdr:rowOff>245745</xdr:rowOff>
    </xdr:from>
    <xdr:to>
      <xdr:col>15</xdr:col>
      <xdr:colOff>539114</xdr:colOff>
      <xdr:row>30</xdr:row>
      <xdr:rowOff>169545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DD2CC95-13C2-A25C-566B-146C3B86A0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228599</xdr:colOff>
      <xdr:row>4</xdr:row>
      <xdr:rowOff>152400</xdr:rowOff>
    </xdr:from>
    <xdr:to>
      <xdr:col>3</xdr:col>
      <xdr:colOff>1927859</xdr:colOff>
      <xdr:row>30</xdr:row>
      <xdr:rowOff>53340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entro de Costo">
              <a:extLst>
                <a:ext uri="{FF2B5EF4-FFF2-40B4-BE49-F238E27FC236}">
                  <a16:creationId xmlns:a16="http://schemas.microsoft.com/office/drawing/2014/main" id="{F664D6B7-B072-CA2B-D447-EEBADA0A9A2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entro de Cost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599" y="952500"/>
              <a:ext cx="4067175" cy="44005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211454</xdr:colOff>
      <xdr:row>31</xdr:row>
      <xdr:rowOff>55245</xdr:rowOff>
    </xdr:from>
    <xdr:to>
      <xdr:col>3</xdr:col>
      <xdr:colOff>1958340</xdr:colOff>
      <xdr:row>43</xdr:row>
      <xdr:rowOff>207645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ubpartida">
              <a:extLst>
                <a:ext uri="{FF2B5EF4-FFF2-40B4-BE49-F238E27FC236}">
                  <a16:creationId xmlns:a16="http://schemas.microsoft.com/office/drawing/2014/main" id="{6158A4D1-9ED0-3C0D-04FC-01162BBE712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ubpartid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7644" y="5526405"/>
              <a:ext cx="4126231" cy="2228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228600</xdr:colOff>
      <xdr:row>44</xdr:row>
      <xdr:rowOff>129540</xdr:rowOff>
    </xdr:from>
    <xdr:to>
      <xdr:col>3</xdr:col>
      <xdr:colOff>1943100</xdr:colOff>
      <xdr:row>57</xdr:row>
      <xdr:rowOff>129540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ódigo">
              <a:extLst>
                <a:ext uri="{FF2B5EF4-FFF2-40B4-BE49-F238E27FC236}">
                  <a16:creationId xmlns:a16="http://schemas.microsoft.com/office/drawing/2014/main" id="{9CC933BA-2936-D554-A31C-B2FBCD634CB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ódig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0" y="7953375"/>
              <a:ext cx="4086225" cy="2228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%20Presupuesto/2025%20-%2007%20Ejecuci&#243;n-Informes/05-mayo%202025/1-Informe%20%2305-25%20PRESUP-893%20al%2031-05-2025.xlsx" TargetMode="External"/><Relationship Id="rId2" Type="http://schemas.openxmlformats.org/officeDocument/2006/relationships/externalLinkPath" Target="file:///G:\Unidades%20compartidas\Financiero\02%20Presupuesto\2025%20-%2007%20Ejecuci&#243;n-Informes\05-mayo%202025\1-Informe%20%2305-25%20PRESUP-893%20al%2031-05-2025.xlsx" TargetMode="External"/><Relationship Id="rId1" Type="http://schemas.openxmlformats.org/officeDocument/2006/relationships/externalLinkPath" Target="/Unidades%20compartidas/Financiero/02%20Presupuesto/2025%20-%2007%20Ejecuci&#243;n-Informes/05-mayo%202025/1-Informe%20%2305-25%20PRESUP-893%20al%2031-05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PTO AL 31 DE MAYO  2025"/>
      <sheetName val="RESUMENxPartida"/>
      <sheetName val="ResumenxSubP"/>
      <sheetName val="2012% Ejecucion"/>
      <sheetName val="07-08"/>
      <sheetName val="08-09"/>
      <sheetName val="09-10"/>
      <sheetName val="Hoja3"/>
      <sheetName val="Hoja1"/>
      <sheetName val="IEP I Sem-MH"/>
      <sheetName val="RESUMEN X MES"/>
      <sheetName val="MINISTERIO"/>
      <sheetName val="H-70 T218"/>
      <sheetName val="SUB-EJEC TRANSF"/>
      <sheetName val="Base de Datos"/>
    </sheetNames>
    <sheetDataSet>
      <sheetData sheetId="0"/>
      <sheetData sheetId="1">
        <row r="5">
          <cell r="V5" t="str">
            <v xml:space="preserve">AUTORIZADO       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7">
          <cell r="B17" t="str">
            <v>ENERO</v>
          </cell>
        </row>
      </sheetData>
      <sheetData sheetId="11">
        <row r="45">
          <cell r="C45" t="str">
            <v xml:space="preserve">PRESUPUESTO ACTUAL      </v>
          </cell>
        </row>
      </sheetData>
      <sheetData sheetId="12" refreshError="1"/>
      <sheetData sheetId="13"/>
      <sheetData sheetId="14">
        <row r="1">
          <cell r="A1" t="str">
            <v>PosPre</v>
          </cell>
          <cell r="B1" t="str">
            <v>Presupuesto Actual</v>
          </cell>
          <cell r="C1" t="str">
            <v>Solicitado</v>
          </cell>
          <cell r="D1" t="str">
            <v>Comprometido</v>
          </cell>
          <cell r="E1" t="str">
            <v>Recepción Mercancía</v>
          </cell>
          <cell r="F1" t="str">
            <v>Total comprometido</v>
          </cell>
          <cell r="G1" t="str">
            <v>Devengado</v>
          </cell>
        </row>
        <row r="2">
          <cell r="A2" t="str">
            <v>E-0</v>
          </cell>
          <cell r="B2">
            <v>3452133441</v>
          </cell>
          <cell r="C2">
            <v>0</v>
          </cell>
          <cell r="D2">
            <v>400084165.85000002</v>
          </cell>
          <cell r="E2">
            <v>0</v>
          </cell>
          <cell r="F2">
            <v>400084165.85000002</v>
          </cell>
          <cell r="G2">
            <v>1222679703.5</v>
          </cell>
        </row>
        <row r="3">
          <cell r="A3" t="str">
            <v>E-001</v>
          </cell>
          <cell r="B3">
            <v>1934670400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679340499.11000001</v>
          </cell>
        </row>
        <row r="4">
          <cell r="A4" t="str">
            <v>E-00101</v>
          </cell>
          <cell r="B4">
            <v>1934670400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679340499.11000001</v>
          </cell>
        </row>
        <row r="5">
          <cell r="A5" t="str">
            <v>E-002</v>
          </cell>
          <cell r="B5">
            <v>16000000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3269869.23</v>
          </cell>
        </row>
        <row r="6">
          <cell r="A6" t="str">
            <v>E-00201</v>
          </cell>
          <cell r="B6">
            <v>16000000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3269869.23</v>
          </cell>
        </row>
        <row r="7">
          <cell r="A7" t="str">
            <v>E-003</v>
          </cell>
          <cell r="B7">
            <v>852387272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304718226.00999999</v>
          </cell>
        </row>
        <row r="8">
          <cell r="A8" t="str">
            <v>E-00301</v>
          </cell>
          <cell r="B8">
            <v>172867236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64492092.509999998</v>
          </cell>
        </row>
        <row r="9">
          <cell r="A9" t="str">
            <v>E-00302</v>
          </cell>
          <cell r="B9">
            <v>236281020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93137860.209999993</v>
          </cell>
        </row>
        <row r="10">
          <cell r="A10" t="str">
            <v>E-00303</v>
          </cell>
          <cell r="B10">
            <v>213889423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3786.67</v>
          </cell>
        </row>
        <row r="11">
          <cell r="A11" t="str">
            <v>E-00304</v>
          </cell>
          <cell r="B11">
            <v>175561321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125727402.02</v>
          </cell>
        </row>
        <row r="12">
          <cell r="A12" t="str">
            <v>E-00399</v>
          </cell>
          <cell r="B12">
            <v>53788272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21357084.600000001</v>
          </cell>
        </row>
        <row r="13">
          <cell r="A13" t="str">
            <v>E-004</v>
          </cell>
          <cell r="B13">
            <v>252443904</v>
          </cell>
          <cell r="C13">
            <v>0</v>
          </cell>
          <cell r="D13">
            <v>148103948</v>
          </cell>
          <cell r="E13">
            <v>0</v>
          </cell>
          <cell r="F13">
            <v>148103948</v>
          </cell>
          <cell r="G13">
            <v>97578654</v>
          </cell>
        </row>
        <row r="14">
          <cell r="A14" t="str">
            <v>E0040120089300</v>
          </cell>
          <cell r="B14">
            <v>239498063</v>
          </cell>
          <cell r="C14">
            <v>0</v>
          </cell>
          <cell r="D14">
            <v>140508101</v>
          </cell>
          <cell r="E14">
            <v>0</v>
          </cell>
          <cell r="F14">
            <v>140508101</v>
          </cell>
          <cell r="G14">
            <v>92575393</v>
          </cell>
        </row>
        <row r="15">
          <cell r="A15" t="str">
            <v>E0040520089300</v>
          </cell>
          <cell r="B15">
            <v>12945841</v>
          </cell>
          <cell r="C15">
            <v>0</v>
          </cell>
          <cell r="D15">
            <v>7595847</v>
          </cell>
          <cell r="E15">
            <v>0</v>
          </cell>
          <cell r="F15">
            <v>7595847</v>
          </cell>
          <cell r="G15">
            <v>5003261</v>
          </cell>
        </row>
        <row r="16">
          <cell r="A16" t="str">
            <v>E-005</v>
          </cell>
          <cell r="B16">
            <v>396631865</v>
          </cell>
          <cell r="C16">
            <v>0</v>
          </cell>
          <cell r="D16">
            <v>251980217.84999999</v>
          </cell>
          <cell r="E16">
            <v>0</v>
          </cell>
          <cell r="F16">
            <v>251980217.84999999</v>
          </cell>
          <cell r="G16">
            <v>137772455.15000001</v>
          </cell>
        </row>
        <row r="17">
          <cell r="A17" t="str">
            <v>E0050120089300</v>
          </cell>
          <cell r="B17">
            <v>140332919</v>
          </cell>
          <cell r="C17">
            <v>0</v>
          </cell>
          <cell r="D17">
            <v>82331342</v>
          </cell>
          <cell r="E17">
            <v>0</v>
          </cell>
          <cell r="F17">
            <v>82331342</v>
          </cell>
          <cell r="G17">
            <v>54242986</v>
          </cell>
        </row>
        <row r="18">
          <cell r="A18" t="str">
            <v>E0050220089300</v>
          </cell>
          <cell r="B18">
            <v>77675047</v>
          </cell>
          <cell r="C18">
            <v>0</v>
          </cell>
          <cell r="D18">
            <v>45574789</v>
          </cell>
          <cell r="E18">
            <v>0</v>
          </cell>
          <cell r="F18">
            <v>45574789</v>
          </cell>
          <cell r="G18">
            <v>30019857</v>
          </cell>
        </row>
        <row r="19">
          <cell r="A19" t="str">
            <v>E0050320089300</v>
          </cell>
          <cell r="B19">
            <v>38837524</v>
          </cell>
          <cell r="C19">
            <v>0</v>
          </cell>
          <cell r="D19">
            <v>22787440</v>
          </cell>
          <cell r="E19">
            <v>0</v>
          </cell>
          <cell r="F19">
            <v>22787440</v>
          </cell>
          <cell r="G19">
            <v>15009884</v>
          </cell>
        </row>
        <row r="20">
          <cell r="A20" t="str">
            <v>E0050520089300</v>
          </cell>
          <cell r="B20">
            <v>139786375</v>
          </cell>
          <cell r="C20">
            <v>0</v>
          </cell>
          <cell r="D20">
            <v>101286646.84999999</v>
          </cell>
          <cell r="E20">
            <v>0</v>
          </cell>
          <cell r="F20">
            <v>101286646.84999999</v>
          </cell>
          <cell r="G20">
            <v>38499728.149999999</v>
          </cell>
        </row>
        <row r="21">
          <cell r="A21" t="str">
            <v>E-1</v>
          </cell>
          <cell r="B21">
            <v>1307431625</v>
          </cell>
          <cell r="C21">
            <v>102241114.15000001</v>
          </cell>
          <cell r="D21">
            <v>262302351.19999999</v>
          </cell>
          <cell r="E21">
            <v>1172215.01</v>
          </cell>
          <cell r="F21">
            <v>365715680.36000001</v>
          </cell>
          <cell r="G21">
            <v>268776463.07999998</v>
          </cell>
        </row>
        <row r="22">
          <cell r="A22" t="str">
            <v>E-101</v>
          </cell>
          <cell r="B22">
            <v>551109512</v>
          </cell>
          <cell r="C22">
            <v>0</v>
          </cell>
          <cell r="D22">
            <v>91859656.329999998</v>
          </cell>
          <cell r="E22">
            <v>322850.77</v>
          </cell>
          <cell r="F22">
            <v>92182507.099999994</v>
          </cell>
          <cell r="G22">
            <v>182941627.71000001</v>
          </cell>
        </row>
        <row r="23">
          <cell r="A23" t="str">
            <v>E-10101</v>
          </cell>
          <cell r="B23">
            <v>546109512</v>
          </cell>
          <cell r="C23">
            <v>0</v>
          </cell>
          <cell r="D23">
            <v>91018251.700000003</v>
          </cell>
          <cell r="E23">
            <v>0</v>
          </cell>
          <cell r="F23">
            <v>91018251.700000003</v>
          </cell>
          <cell r="G23">
            <v>182036503.40000001</v>
          </cell>
        </row>
        <row r="24">
          <cell r="A24" t="str">
            <v>E-10103</v>
          </cell>
          <cell r="B24">
            <v>5000000</v>
          </cell>
          <cell r="C24">
            <v>0</v>
          </cell>
          <cell r="D24">
            <v>841404.63</v>
          </cell>
          <cell r="E24">
            <v>322850.77</v>
          </cell>
          <cell r="F24">
            <v>1164255.3999999999</v>
          </cell>
          <cell r="G24">
            <v>905124.31</v>
          </cell>
        </row>
        <row r="25">
          <cell r="A25" t="str">
            <v>E-102</v>
          </cell>
          <cell r="B25">
            <v>138000000</v>
          </cell>
          <cell r="C25">
            <v>0</v>
          </cell>
          <cell r="D25">
            <v>22424246.739999998</v>
          </cell>
          <cell r="E25">
            <v>246041.65</v>
          </cell>
          <cell r="F25">
            <v>22670288.389999997</v>
          </cell>
          <cell r="G25">
            <v>36290356.490000002</v>
          </cell>
        </row>
        <row r="26">
          <cell r="A26" t="str">
            <v>E-10201</v>
          </cell>
          <cell r="B26">
            <v>42380000</v>
          </cell>
          <cell r="C26">
            <v>0</v>
          </cell>
          <cell r="D26">
            <v>7489872.4900000002</v>
          </cell>
          <cell r="E26">
            <v>0</v>
          </cell>
          <cell r="F26">
            <v>7489872.4900000002</v>
          </cell>
          <cell r="G26">
            <v>12384538.85</v>
          </cell>
        </row>
        <row r="27">
          <cell r="A27" t="str">
            <v>E-10202</v>
          </cell>
          <cell r="B27">
            <v>35800000</v>
          </cell>
          <cell r="C27">
            <v>0</v>
          </cell>
          <cell r="D27">
            <v>3939922.9</v>
          </cell>
          <cell r="E27">
            <v>0</v>
          </cell>
          <cell r="F27">
            <v>3939922.9</v>
          </cell>
          <cell r="G27">
            <v>9371262.75</v>
          </cell>
        </row>
        <row r="28">
          <cell r="A28" t="str">
            <v>E-10203</v>
          </cell>
          <cell r="B28">
            <v>20000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19662</v>
          </cell>
        </row>
        <row r="29">
          <cell r="A29" t="str">
            <v>E-10204</v>
          </cell>
          <cell r="B29">
            <v>59800000</v>
          </cell>
          <cell r="C29">
            <v>0</v>
          </cell>
          <cell r="D29">
            <v>10994451.35</v>
          </cell>
          <cell r="E29">
            <v>246041.65</v>
          </cell>
          <cell r="F29">
            <v>11240493</v>
          </cell>
          <cell r="G29">
            <v>14514892.890000001</v>
          </cell>
        </row>
        <row r="30">
          <cell r="A30" t="str">
            <v>E-103</v>
          </cell>
          <cell r="B30">
            <v>186239500</v>
          </cell>
          <cell r="C30">
            <v>0</v>
          </cell>
          <cell r="D30">
            <v>51138552.530000001</v>
          </cell>
          <cell r="E30">
            <v>0</v>
          </cell>
          <cell r="F30">
            <v>51138552.530000001</v>
          </cell>
          <cell r="G30">
            <v>18542850.780000001</v>
          </cell>
        </row>
        <row r="31">
          <cell r="A31" t="str">
            <v>E-10301</v>
          </cell>
          <cell r="B31">
            <v>3500000</v>
          </cell>
          <cell r="C31">
            <v>0</v>
          </cell>
          <cell r="D31">
            <v>696983.89</v>
          </cell>
          <cell r="E31">
            <v>0</v>
          </cell>
          <cell r="F31">
            <v>696983.89</v>
          </cell>
          <cell r="G31">
            <v>2797281.1</v>
          </cell>
        </row>
        <row r="32">
          <cell r="A32" t="str">
            <v>E-10302</v>
          </cell>
          <cell r="B32">
            <v>2000000</v>
          </cell>
          <cell r="C32">
            <v>0</v>
          </cell>
          <cell r="D32">
            <v>200000</v>
          </cell>
          <cell r="E32">
            <v>0</v>
          </cell>
          <cell r="F32">
            <v>200000</v>
          </cell>
          <cell r="G32">
            <v>939405.98</v>
          </cell>
        </row>
        <row r="33">
          <cell r="A33" t="str">
            <v>E-10306</v>
          </cell>
          <cell r="B33">
            <v>9058500</v>
          </cell>
          <cell r="C33">
            <v>0</v>
          </cell>
          <cell r="D33">
            <v>1891602.67</v>
          </cell>
          <cell r="E33">
            <v>0</v>
          </cell>
          <cell r="F33">
            <v>1891602.67</v>
          </cell>
          <cell r="G33">
            <v>369135.42</v>
          </cell>
        </row>
        <row r="34">
          <cell r="A34" t="str">
            <v>E-10307</v>
          </cell>
          <cell r="B34">
            <v>171681000</v>
          </cell>
          <cell r="C34">
            <v>0</v>
          </cell>
          <cell r="D34">
            <v>48349965.969999999</v>
          </cell>
          <cell r="E34">
            <v>0</v>
          </cell>
          <cell r="F34">
            <v>48349965.969999999</v>
          </cell>
          <cell r="G34">
            <v>14437028.279999999</v>
          </cell>
        </row>
        <row r="35">
          <cell r="A35" t="str">
            <v>E-104</v>
          </cell>
          <cell r="B35">
            <v>122331000</v>
          </cell>
          <cell r="C35">
            <v>27997470.420000002</v>
          </cell>
          <cell r="D35">
            <v>23873766.739999998</v>
          </cell>
          <cell r="E35">
            <v>0</v>
          </cell>
          <cell r="F35">
            <v>51871237.159999996</v>
          </cell>
          <cell r="G35">
            <v>5074739.3499999996</v>
          </cell>
        </row>
        <row r="36">
          <cell r="A36" t="str">
            <v>E-10404</v>
          </cell>
          <cell r="B36">
            <v>70000000</v>
          </cell>
          <cell r="C36">
            <v>25000000</v>
          </cell>
          <cell r="D36">
            <v>0</v>
          </cell>
          <cell r="E36">
            <v>0</v>
          </cell>
          <cell r="F36">
            <v>25000000</v>
          </cell>
          <cell r="G36">
            <v>0</v>
          </cell>
        </row>
        <row r="37">
          <cell r="A37" t="str">
            <v>E-10405</v>
          </cell>
          <cell r="B37">
            <v>25000000</v>
          </cell>
          <cell r="C37">
            <v>0</v>
          </cell>
          <cell r="D37">
            <v>11152889.82</v>
          </cell>
          <cell r="E37">
            <v>0</v>
          </cell>
          <cell r="F37">
            <v>11152889.82</v>
          </cell>
          <cell r="G37">
            <v>0</v>
          </cell>
        </row>
        <row r="38">
          <cell r="A38" t="str">
            <v>E-10406</v>
          </cell>
          <cell r="B38">
            <v>22200000</v>
          </cell>
          <cell r="C38">
            <v>2997470.42</v>
          </cell>
          <cell r="D38">
            <v>12634710.35</v>
          </cell>
          <cell r="E38">
            <v>0</v>
          </cell>
          <cell r="F38">
            <v>15632180.77</v>
          </cell>
          <cell r="G38">
            <v>5043111.2</v>
          </cell>
        </row>
        <row r="39">
          <cell r="A39" t="str">
            <v>E-10499</v>
          </cell>
          <cell r="B39">
            <v>5131000</v>
          </cell>
          <cell r="C39">
            <v>0</v>
          </cell>
          <cell r="D39">
            <v>86166.57</v>
          </cell>
          <cell r="E39">
            <v>0</v>
          </cell>
          <cell r="F39">
            <v>86166.57</v>
          </cell>
          <cell r="G39">
            <v>31628.15</v>
          </cell>
        </row>
        <row r="40">
          <cell r="A40" t="str">
            <v>E-105</v>
          </cell>
          <cell r="B40">
            <v>67214905</v>
          </cell>
          <cell r="C40">
            <v>0</v>
          </cell>
          <cell r="D40">
            <v>27747918.140000001</v>
          </cell>
          <cell r="E40">
            <v>-974677.38</v>
          </cell>
          <cell r="F40">
            <v>26773240.760000002</v>
          </cell>
          <cell r="G40">
            <v>6530923.0300000003</v>
          </cell>
        </row>
        <row r="41">
          <cell r="A41" t="str">
            <v>E-10501</v>
          </cell>
          <cell r="B41">
            <v>714905</v>
          </cell>
          <cell r="C41">
            <v>0</v>
          </cell>
          <cell r="D41">
            <v>78015.5</v>
          </cell>
          <cell r="E41">
            <v>0</v>
          </cell>
          <cell r="F41">
            <v>78015.5</v>
          </cell>
          <cell r="G41">
            <v>100710.5</v>
          </cell>
        </row>
        <row r="42">
          <cell r="A42" t="str">
            <v>E-10502</v>
          </cell>
          <cell r="B42">
            <v>20000000</v>
          </cell>
          <cell r="C42">
            <v>0</v>
          </cell>
          <cell r="D42">
            <v>3373600</v>
          </cell>
          <cell r="E42">
            <v>0</v>
          </cell>
          <cell r="F42">
            <v>3373600</v>
          </cell>
          <cell r="G42">
            <v>1213600</v>
          </cell>
        </row>
        <row r="43">
          <cell r="A43" t="str">
            <v>E-10503</v>
          </cell>
          <cell r="B43">
            <v>28000000</v>
          </cell>
          <cell r="C43">
            <v>0</v>
          </cell>
          <cell r="D43">
            <v>8158488.0300000003</v>
          </cell>
          <cell r="E43">
            <v>-974677.38</v>
          </cell>
          <cell r="F43">
            <v>7183810.6500000004</v>
          </cell>
          <cell r="G43">
            <v>2854427.68</v>
          </cell>
        </row>
        <row r="44">
          <cell r="A44" t="str">
            <v>E-10504</v>
          </cell>
          <cell r="B44">
            <v>18500000</v>
          </cell>
          <cell r="C44">
            <v>0</v>
          </cell>
          <cell r="D44">
            <v>16137814.609999999</v>
          </cell>
          <cell r="E44">
            <v>0</v>
          </cell>
          <cell r="F44">
            <v>16137814.609999999</v>
          </cell>
          <cell r="G44">
            <v>2362184.85</v>
          </cell>
        </row>
        <row r="45">
          <cell r="A45" t="str">
            <v>E-106</v>
          </cell>
          <cell r="B45">
            <v>24586708</v>
          </cell>
          <cell r="C45">
            <v>0</v>
          </cell>
          <cell r="D45">
            <v>12722969.890000001</v>
          </cell>
          <cell r="E45">
            <v>0</v>
          </cell>
          <cell r="F45">
            <v>12722969.890000001</v>
          </cell>
          <cell r="G45">
            <v>5017970</v>
          </cell>
        </row>
        <row r="46">
          <cell r="A46" t="str">
            <v>E-10601</v>
          </cell>
          <cell r="B46">
            <v>24586708</v>
          </cell>
          <cell r="C46">
            <v>0</v>
          </cell>
          <cell r="D46">
            <v>12722969.890000001</v>
          </cell>
          <cell r="E46">
            <v>0</v>
          </cell>
          <cell r="F46">
            <v>12722969.890000001</v>
          </cell>
          <cell r="G46">
            <v>5017970</v>
          </cell>
        </row>
        <row r="47">
          <cell r="A47" t="str">
            <v>E-107</v>
          </cell>
          <cell r="B47">
            <v>127200000</v>
          </cell>
          <cell r="C47">
            <v>74243643.730000004</v>
          </cell>
          <cell r="D47">
            <v>5019930</v>
          </cell>
          <cell r="E47">
            <v>0</v>
          </cell>
          <cell r="F47">
            <v>79263573.730000004</v>
          </cell>
          <cell r="G47">
            <v>0</v>
          </cell>
        </row>
        <row r="48">
          <cell r="A48" t="str">
            <v>E-10701</v>
          </cell>
          <cell r="B48">
            <v>127200000</v>
          </cell>
          <cell r="C48">
            <v>74243643.730000004</v>
          </cell>
          <cell r="D48">
            <v>5019930</v>
          </cell>
          <cell r="E48">
            <v>0</v>
          </cell>
          <cell r="F48">
            <v>79263573.730000004</v>
          </cell>
          <cell r="G48">
            <v>0</v>
          </cell>
        </row>
        <row r="49">
          <cell r="A49" t="str">
            <v>E-108</v>
          </cell>
          <cell r="B49">
            <v>90150000</v>
          </cell>
          <cell r="C49">
            <v>0</v>
          </cell>
          <cell r="D49">
            <v>27515310.829999998</v>
          </cell>
          <cell r="E49">
            <v>1577999.97</v>
          </cell>
          <cell r="F49">
            <v>29093310.799999997</v>
          </cell>
          <cell r="G49">
            <v>14377995.720000001</v>
          </cell>
        </row>
        <row r="50">
          <cell r="A50" t="str">
            <v>E-10805</v>
          </cell>
          <cell r="B50">
            <v>22000000</v>
          </cell>
          <cell r="C50">
            <v>0</v>
          </cell>
          <cell r="D50">
            <v>3287999.96</v>
          </cell>
          <cell r="E50">
            <v>1577999.97</v>
          </cell>
          <cell r="F50">
            <v>4865999.93</v>
          </cell>
          <cell r="G50">
            <v>6093573.8700000001</v>
          </cell>
        </row>
        <row r="51">
          <cell r="A51" t="str">
            <v>E-10806</v>
          </cell>
          <cell r="B51">
            <v>2500000</v>
          </cell>
          <cell r="C51">
            <v>0</v>
          </cell>
          <cell r="D51">
            <v>603471.04</v>
          </cell>
          <cell r="E51">
            <v>0</v>
          </cell>
          <cell r="F51">
            <v>603471.04</v>
          </cell>
          <cell r="G51">
            <v>603471.04</v>
          </cell>
        </row>
        <row r="52">
          <cell r="A52" t="str">
            <v>E-10808</v>
          </cell>
          <cell r="B52">
            <v>64150000</v>
          </cell>
          <cell r="C52">
            <v>0</v>
          </cell>
          <cell r="D52">
            <v>23544339.920000002</v>
          </cell>
          <cell r="E52">
            <v>0</v>
          </cell>
          <cell r="F52">
            <v>23544339.920000002</v>
          </cell>
          <cell r="G52">
            <v>7385455.8099999996</v>
          </cell>
        </row>
        <row r="53">
          <cell r="A53" t="str">
            <v>E-10899</v>
          </cell>
          <cell r="B53">
            <v>1500000</v>
          </cell>
          <cell r="C53">
            <v>0</v>
          </cell>
          <cell r="D53">
            <v>79499.91</v>
          </cell>
          <cell r="E53">
            <v>0</v>
          </cell>
          <cell r="F53">
            <v>79499.91</v>
          </cell>
          <cell r="G53">
            <v>295495</v>
          </cell>
        </row>
        <row r="54">
          <cell r="A54" t="str">
            <v>E-199</v>
          </cell>
          <cell r="B54">
            <v>600000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A55" t="str">
            <v>E-19902</v>
          </cell>
          <cell r="B55">
            <v>100000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 t="str">
            <v>E-19905</v>
          </cell>
          <cell r="B56">
            <v>500000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E-2</v>
          </cell>
          <cell r="B57">
            <v>89137033</v>
          </cell>
          <cell r="C57">
            <v>11240005.41</v>
          </cell>
          <cell r="D57">
            <v>16972503.050000001</v>
          </cell>
          <cell r="E57">
            <v>9550534</v>
          </cell>
          <cell r="F57">
            <v>37763042.460000001</v>
          </cell>
          <cell r="G57">
            <v>1569482.9</v>
          </cell>
        </row>
        <row r="58">
          <cell r="A58" t="str">
            <v>E-201</v>
          </cell>
          <cell r="B58">
            <v>8543736</v>
          </cell>
          <cell r="C58">
            <v>0</v>
          </cell>
          <cell r="D58">
            <v>646442</v>
          </cell>
          <cell r="E58">
            <v>0</v>
          </cell>
          <cell r="F58">
            <v>646442</v>
          </cell>
          <cell r="G58">
            <v>1037326</v>
          </cell>
        </row>
        <row r="59">
          <cell r="A59" t="str">
            <v>E-20101</v>
          </cell>
          <cell r="B59">
            <v>8543736</v>
          </cell>
          <cell r="C59">
            <v>0</v>
          </cell>
          <cell r="D59">
            <v>646442</v>
          </cell>
          <cell r="E59">
            <v>0</v>
          </cell>
          <cell r="F59">
            <v>646442</v>
          </cell>
          <cell r="G59">
            <v>1037326</v>
          </cell>
        </row>
        <row r="60">
          <cell r="A60" t="str">
            <v>E-203</v>
          </cell>
          <cell r="B60">
            <v>21833297</v>
          </cell>
          <cell r="C60">
            <v>1332631.05</v>
          </cell>
          <cell r="D60">
            <v>14355155.58</v>
          </cell>
          <cell r="E60">
            <v>3883584</v>
          </cell>
          <cell r="F60">
            <v>19571370.630000003</v>
          </cell>
          <cell r="G60">
            <v>0</v>
          </cell>
        </row>
        <row r="61">
          <cell r="A61" t="str">
            <v>E-20304</v>
          </cell>
          <cell r="B61">
            <v>9833297</v>
          </cell>
          <cell r="C61">
            <v>1332631.05</v>
          </cell>
          <cell r="D61">
            <v>8324952.9500000002</v>
          </cell>
          <cell r="E61">
            <v>0</v>
          </cell>
          <cell r="F61">
            <v>9657584</v>
          </cell>
          <cell r="G61">
            <v>0</v>
          </cell>
        </row>
        <row r="62">
          <cell r="A62" t="str">
            <v>E-20306</v>
          </cell>
          <cell r="B62">
            <v>12000000</v>
          </cell>
          <cell r="C62">
            <v>0</v>
          </cell>
          <cell r="D62">
            <v>6030202.6299999999</v>
          </cell>
          <cell r="E62">
            <v>3883584</v>
          </cell>
          <cell r="F62">
            <v>9913786.629999999</v>
          </cell>
          <cell r="G62">
            <v>0</v>
          </cell>
        </row>
        <row r="63">
          <cell r="A63" t="str">
            <v>E-204</v>
          </cell>
          <cell r="B63">
            <v>10000000</v>
          </cell>
          <cell r="C63">
            <v>6914004.2999999998</v>
          </cell>
          <cell r="D63">
            <v>0.06</v>
          </cell>
          <cell r="E63">
            <v>0</v>
          </cell>
          <cell r="F63">
            <v>6914004.3599999994</v>
          </cell>
          <cell r="G63">
            <v>234401.9</v>
          </cell>
        </row>
        <row r="64">
          <cell r="A64" t="str">
            <v>E-20401</v>
          </cell>
          <cell r="B64">
            <v>7000000</v>
          </cell>
          <cell r="C64">
            <v>6914004.2999999998</v>
          </cell>
          <cell r="D64">
            <v>0</v>
          </cell>
          <cell r="E64">
            <v>0</v>
          </cell>
          <cell r="F64">
            <v>6914004.2999999998</v>
          </cell>
          <cell r="G64">
            <v>0</v>
          </cell>
        </row>
        <row r="65">
          <cell r="A65" t="str">
            <v>E-20402</v>
          </cell>
          <cell r="B65">
            <v>3000000</v>
          </cell>
          <cell r="C65">
            <v>0</v>
          </cell>
          <cell r="D65">
            <v>0.06</v>
          </cell>
          <cell r="E65">
            <v>0</v>
          </cell>
          <cell r="F65">
            <v>0.06</v>
          </cell>
          <cell r="G65">
            <v>234401.9</v>
          </cell>
        </row>
        <row r="66">
          <cell r="A66" t="str">
            <v>E-299</v>
          </cell>
          <cell r="B66">
            <v>48760000</v>
          </cell>
          <cell r="C66">
            <v>2993370.06</v>
          </cell>
          <cell r="D66">
            <v>1970905.41</v>
          </cell>
          <cell r="E66">
            <v>5666950</v>
          </cell>
          <cell r="F66">
            <v>10631225.469999999</v>
          </cell>
          <cell r="G66">
            <v>297755</v>
          </cell>
        </row>
        <row r="67">
          <cell r="A67" t="str">
            <v>E-29901</v>
          </cell>
          <cell r="B67">
            <v>750000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A68" t="str">
            <v>E-29903</v>
          </cell>
          <cell r="B68">
            <v>6750000</v>
          </cell>
          <cell r="C68">
            <v>0</v>
          </cell>
          <cell r="D68">
            <v>0</v>
          </cell>
          <cell r="E68">
            <v>5666950</v>
          </cell>
          <cell r="F68">
            <v>5666950</v>
          </cell>
          <cell r="G68">
            <v>0</v>
          </cell>
        </row>
        <row r="69">
          <cell r="A69" t="str">
            <v>E-29904</v>
          </cell>
          <cell r="B69">
            <v>1200000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297755</v>
          </cell>
        </row>
        <row r="70">
          <cell r="A70" t="str">
            <v>E-29905</v>
          </cell>
          <cell r="B70">
            <v>3560000</v>
          </cell>
          <cell r="C70">
            <v>0</v>
          </cell>
          <cell r="D70">
            <v>751081.71</v>
          </cell>
          <cell r="E70">
            <v>0</v>
          </cell>
          <cell r="F70">
            <v>751081.71</v>
          </cell>
          <cell r="G70">
            <v>0</v>
          </cell>
        </row>
        <row r="71">
          <cell r="A71" t="str">
            <v>E-29999</v>
          </cell>
          <cell r="B71">
            <v>36500000</v>
          </cell>
          <cell r="C71">
            <v>2993370.06</v>
          </cell>
          <cell r="D71">
            <v>1219823.7</v>
          </cell>
          <cell r="E71">
            <v>0</v>
          </cell>
          <cell r="F71">
            <v>4213193.76</v>
          </cell>
          <cell r="G71">
            <v>0</v>
          </cell>
        </row>
        <row r="72">
          <cell r="A72" t="str">
            <v>E-6</v>
          </cell>
          <cell r="B72">
            <v>2047486618</v>
          </cell>
          <cell r="C72">
            <v>0</v>
          </cell>
          <cell r="D72">
            <v>227263885.49000001</v>
          </cell>
          <cell r="E72">
            <v>0</v>
          </cell>
          <cell r="F72">
            <v>227263885.49000001</v>
          </cell>
          <cell r="G72">
            <v>798031744.04999995</v>
          </cell>
        </row>
        <row r="73">
          <cell r="A73" t="str">
            <v>E-601</v>
          </cell>
          <cell r="B73">
            <v>1813044257</v>
          </cell>
          <cell r="C73">
            <v>0</v>
          </cell>
          <cell r="D73">
            <v>221075498.38999999</v>
          </cell>
          <cell r="E73">
            <v>0</v>
          </cell>
          <cell r="F73">
            <v>221075498.38999999</v>
          </cell>
          <cell r="G73">
            <v>665501186.16999996</v>
          </cell>
        </row>
        <row r="74">
          <cell r="A74" t="str">
            <v>E6010320089300</v>
          </cell>
          <cell r="B74">
            <v>40649942</v>
          </cell>
          <cell r="C74">
            <v>0</v>
          </cell>
          <cell r="D74">
            <v>23850826.949999999</v>
          </cell>
          <cell r="E74">
            <v>0</v>
          </cell>
          <cell r="F74">
            <v>23850826.949999999</v>
          </cell>
          <cell r="G74">
            <v>15710372.050000001</v>
          </cell>
        </row>
        <row r="75">
          <cell r="A75" t="str">
            <v>E6010320189300</v>
          </cell>
          <cell r="B75">
            <v>32400000</v>
          </cell>
          <cell r="C75">
            <v>0</v>
          </cell>
          <cell r="D75">
            <v>2918961.77</v>
          </cell>
          <cell r="E75">
            <v>0</v>
          </cell>
          <cell r="F75">
            <v>2918961.77</v>
          </cell>
          <cell r="G75">
            <v>7881038.2300000004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ndy Navarro Sánchez" refreshedDate="45993.344473032404" createdVersion="8" refreshedVersion="8" minRefreshableVersion="3" recordCount="133" xr:uid="{716E565E-A92A-4AD5-B0C7-E6309D9C5BB0}">
  <cacheSource type="worksheet">
    <worksheetSource ref="A1:U134" sheet="BASE DE DATOS"/>
  </cacheSource>
  <cacheFields count="23">
    <cacheField name="POS PRESUPUESTO" numFmtId="0">
      <sharedItems count="95">
        <s v="E-0"/>
        <s v="E-00101"/>
        <s v="E-00201"/>
        <s v="E-00301"/>
        <s v="E-00302"/>
        <s v="E-00303"/>
        <s v="E-00304"/>
        <s v="E-00399"/>
        <s v="E0040120089300"/>
        <s v="E0040520089300"/>
        <s v="E0050120089300"/>
        <s v="E0050220089300"/>
        <s v="E0050320089300"/>
        <s v="E0050520089300"/>
        <s v="E-1"/>
        <s v="E-10101"/>
        <s v="E-10102"/>
        <s v="E-10103"/>
        <s v="E-10201"/>
        <s v="E-10202"/>
        <s v="E-10203"/>
        <s v="E-10204"/>
        <s v="E-10301"/>
        <s v="E-10302"/>
        <s v="E-10306"/>
        <s v="E-10307"/>
        <s v="E-10404"/>
        <s v="E-10405"/>
        <s v="E-10406"/>
        <s v="E-10499"/>
        <s v="E-10501"/>
        <s v="E-10502"/>
        <s v="E-10503"/>
        <s v="E-10504"/>
        <s v="E-10601"/>
        <s v="E-10701"/>
        <s v="E-10805"/>
        <s v="E-10806"/>
        <s v="E-10808"/>
        <s v="E-10899"/>
        <s v="E-19902"/>
        <s v="E-19905"/>
        <s v="E-2"/>
        <s v="E-20101"/>
        <s v="E-20304"/>
        <s v="E-20306"/>
        <s v="E-20401"/>
        <s v="E-20402"/>
        <s v="E-29901"/>
        <s v="E-29903"/>
        <s v="E-29904"/>
        <s v="E-29905"/>
        <s v="E-29999"/>
        <s v="E-5"/>
        <s v="E-50101"/>
        <s v="E-50103"/>
        <s v="E-50104"/>
        <s v="E-50105"/>
        <s v="E-50199"/>
        <s v="E-599"/>
        <s v="E-59903"/>
        <s v="E-6"/>
        <s v="E6010320089300"/>
        <s v="E6010320189300"/>
        <s v="E6010320289300"/>
        <s v="E6010320589300"/>
        <s v="E6010321089300"/>
        <s v="E6010321189300"/>
        <s v="E6010321289300"/>
        <s v="E6010321489300"/>
        <s v="E-60301"/>
        <s v="E-60399"/>
        <s v="E-60601"/>
        <s v="E6070120089300"/>
        <s v="E-00103"/>
        <s v="E0040120089400"/>
        <s v="E0040520089400"/>
        <s v="E0050120089400"/>
        <s v="E0050220089400"/>
        <s v="E0050320089400"/>
        <s v="E-7"/>
        <s v="E7010320089400"/>
        <s v="E7010320289400"/>
        <s v="E7020120089400"/>
        <s v="E7020120289400"/>
        <s v="E7040120089400"/>
        <s v="E0040120089900"/>
        <s v="E0040520089900"/>
        <s v="E0050120089900"/>
        <s v="E0050220089900"/>
        <s v="E0050320089900"/>
        <s v="E6010320089900"/>
        <s v="E6010320289900" u="1"/>
        <s v="E6070120089900" u="1"/>
        <s v="E6070120589900" u="1"/>
      </sharedItems>
    </cacheField>
    <cacheField name="DESCRIPCIÓN  PRESUPUESTARIA" numFmtId="0">
      <sharedItems count="2">
        <s v="PARTIDA"/>
        <s v="SUBPARTIDA"/>
      </sharedItems>
    </cacheField>
    <cacheField name="DESCRIPCION" numFmtId="0">
      <sharedItems/>
    </cacheField>
    <cacheField name="CENTRO GESTOR" numFmtId="0">
      <sharedItems count="3">
        <s v="21889300"/>
        <s v="21889400"/>
        <s v="21889900"/>
      </sharedItems>
    </cacheField>
    <cacheField name="Ley de Presupuesto" numFmtId="4">
      <sharedItems containsSemiMixedTypes="0" containsString="0" containsNumber="1" containsInteger="1" minValue="0" maxValue="3452133441"/>
    </cacheField>
    <cacheField name="PRESUPUESTO " numFmtId="4">
      <sharedItems containsSemiMixedTypes="0" containsString="0" containsNumber="1" minValue="0" maxValue="3081255355"/>
    </cacheField>
    <cacheField name="Solicitado" numFmtId="4">
      <sharedItems containsSemiMixedTypes="0" containsString="0" containsNumber="1" minValue="0" maxValue="10318259.84"/>
    </cacheField>
    <cacheField name="Comprometido" numFmtId="4">
      <sharedItems containsSemiMixedTypes="0" containsString="0" containsNumber="1" minValue="0" maxValue="710868049.22000003"/>
    </cacheField>
    <cacheField name="COMPROMISO" numFmtId="4">
      <sharedItems containsSemiMixedTypes="0" containsString="0" containsNumber="1" minValue="0" maxValue="710868049.22000003"/>
    </cacheField>
    <cacheField name="Recepción Mercancía" numFmtId="4">
      <sharedItems containsSemiMixedTypes="0" containsString="0" containsNumber="1" minValue="0" maxValue="35732504.920000002"/>
    </cacheField>
    <cacheField name="DEVENGADO" numFmtId="4">
      <sharedItems containsSemiMixedTypes="0" containsString="0" containsNumber="1" minValue="0" maxValue="2547163470.23"/>
    </cacheField>
    <cacheField name="DEVENGADO +COMPROMETIDO" numFmtId="4">
      <sharedItems containsSemiMixedTypes="0" containsString="0" containsNumber="1" minValue="0" maxValue="2591042016.1100001"/>
    </cacheField>
    <cacheField name="% EJECUCIÓN" numFmtId="10">
      <sharedItems containsMixedTypes="1" containsNumber="1" minValue="0" maxValue="1"/>
    </cacheField>
    <cacheField name="Disponible Liberado" numFmtId="4">
      <sharedItems containsSemiMixedTypes="0" containsString="0" containsNumber="1" minValue="0" maxValue="1393288971.6800001"/>
    </cacheField>
    <cacheField name="Disponible Presupuesto" numFmtId="4">
      <sharedItems containsSemiMixedTypes="0" containsString="0" containsNumber="1" minValue="0" maxValue="1393288971.6800001"/>
    </cacheField>
    <cacheField name="Bloqueo" numFmtId="4">
      <sharedItems containsSemiMixedTypes="0" containsString="0" containsNumber="1" containsInteger="1" minValue="0" maxValue="0"/>
    </cacheField>
    <cacheField name="Doc. Tránsito Positivo" numFmtId="4">
      <sharedItems containsSemiMixedTypes="0" containsString="0" containsNumber="1" containsInteger="1" minValue="0" maxValue="0"/>
    </cacheField>
    <cacheField name="Doc. Tránsito Negativo" numFmtId="4">
      <sharedItems containsSemiMixedTypes="0" containsString="0" containsNumber="1" minValue="0" maxValue="2136789484.3699999"/>
    </cacheField>
    <cacheField name="Pres. Modificaciones +" numFmtId="0">
      <sharedItems containsSemiMixedTypes="0" containsString="0" containsNumber="1" containsInteger="1" minValue="-382878086" maxValue="0"/>
    </cacheField>
    <cacheField name="Pres. Modificaciones -" numFmtId="4">
      <sharedItems containsSemiMixedTypes="0" containsString="0" containsNumber="1" containsInteger="1" minValue="0" maxValue="0"/>
    </cacheField>
    <cacheField name="Fondo" numFmtId="0">
      <sharedItems/>
    </cacheField>
    <cacheField name="Campo1" numFmtId="0" formula="DEVENGADO/'PRESUPUESTO '" databaseField="0"/>
    <cacheField name="Campo2" numFmtId="0" formula="'DEVENGADO +COMPROMETIDO'/'PRESUPUESTO '" databaseField="0"/>
  </cacheFields>
  <extLst>
    <ext xmlns:x14="http://schemas.microsoft.com/office/spreadsheetml/2009/9/main" uri="{725AE2AE-9491-48be-B2B4-4EB974FC3084}">
      <x14:pivotCacheDefinition pivotCacheId="68357905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ndy Navarro Sánchez" refreshedDate="46204.608796643515" createdVersion="8" refreshedVersion="8" minRefreshableVersion="3" recordCount="151" xr:uid="{E6EE0305-A1C8-41BC-8D40-16101BDF1EB3}">
  <cacheSource type="worksheet">
    <worksheetSource ref="A1:O152" sheet="BD SYGA"/>
  </cacheSource>
  <cacheFields count="17">
    <cacheField name="Código" numFmtId="0">
      <sharedItems count="68">
        <s v="00101-001-1111-1160-   "/>
        <s v="00105-001-1111-1160-   "/>
        <s v="00201-001-1111-1160-   "/>
        <s v="00301-001-1111-1160-   "/>
        <s v="00302-001-1111-1160-   "/>
        <s v="00303-001-1111-1160-   "/>
        <s v="00304-001-1111-1160-   "/>
        <s v="00399-001-1111-1160-   "/>
        <s v="00401-001-1112-1160-200"/>
        <s v="00405-001-1112-1160-200"/>
        <s v="00501-001-1112-1160-200"/>
        <s v="00502-001-1112-1160-200"/>
        <s v="00503-001-1112-1160-200"/>
        <s v="00505-001-1112-1160-200"/>
        <s v="10101-001-1120-1160-   "/>
        <s v="10102-001-1120-1160-   "/>
        <s v="10103-001-1120-1160-   "/>
        <s v="10201-001-1120-1160-   "/>
        <s v="10202-001-1120-1160-   "/>
        <s v="10203-001-1120-1160-   "/>
        <s v="10204-001-1120-1160-   "/>
        <s v="10301-001-1120-1160-   "/>
        <s v="10302-001-1120-1160-   "/>
        <s v="10303-001-1120-1160-   "/>
        <s v="10306-001-1120-1160-   "/>
        <s v="10307-001-1120-1160-   "/>
        <s v="10404-001-1120-1160-   "/>
        <s v="10405-001-1120-1160-   "/>
        <s v="10406-001-1120-1160-   "/>
        <s v="10499-001-1120-1160-   "/>
        <s v="10501-001-1120-1160-   "/>
        <s v="10502-001-1120-1160-   "/>
        <s v="10503-001-1120-1160-   "/>
        <s v="10504-001-1120-1160-   "/>
        <s v="10601-001-1120-1160-   "/>
        <s v="10701-001-1120-1160-   "/>
        <s v="10702-001-1120-1160-   "/>
        <s v="10805-001-1120-1160-   "/>
        <s v="10806-001-1120-1160-   "/>
        <s v="10808-001-1120-1160-   "/>
        <s v="20101-001-1120-1160-   "/>
        <s v="20304-001-1120-1160-   "/>
        <s v="29901-001-1120-1160-   "/>
        <s v="29903-001-1120-1160-   "/>
        <s v="29905-001-1120-1160-   "/>
        <s v="29999-001-1120-1160-   "/>
        <s v="50103-280-2210-1160-   "/>
        <s v="50104-001-2210-1160-   "/>
        <s v="50104-280-2210-1160-   "/>
        <s v="50105-280-2210-1160-   "/>
        <s v="59903-280-2240-1160-   "/>
        <s v="59903-280-2240-2161-   "/>
        <s v="60103-001-1310-1160-200"/>
        <s v="60103-001-1310-1160-201"/>
        <s v="60103-001-1310-1160-202"/>
        <s v="60103-001-1310-1160-210"/>
        <s v="60103-001-1310-1160-211"/>
        <s v="60103-001-1310-1160-212"/>
        <s v="60103-001-1310-1160-214"/>
        <s v="60103-001-1310-2134-205"/>
        <s v="60103-001-1310-2161-200"/>
        <s v="60103-001-1310-2161-202"/>
        <s v="60301-001-1320-1160-   "/>
        <s v="60399-001-1320-1160-   "/>
        <s v="60601-001-1320-1160-   "/>
        <s v="60701-001-1330-2134-200"/>
        <s v="60701-001-1330-2161-200"/>
        <s v="60701-001-1330-2161-205"/>
      </sharedItems>
    </cacheField>
    <cacheField name="Subpartida" numFmtId="0">
      <sharedItems count="64">
        <s v="SUELDOS PARA CARGOS FIJOS"/>
        <s v="SUPLENCIAS"/>
        <s v="TIEMPO EXTRAORDINARIO"/>
        <s v="RETRIBUCIÓN POR AÑOS SERVIDOS"/>
        <s v="RESTRICCIÓN AL EJERCICIO LIBERAL DE LA PROFESIÓN"/>
        <s v="DECIMOTERCER MES"/>
        <s v="SALARIO ESCOLAR"/>
        <s v="OTROS INCENTIVOS SALARIALES"/>
        <s v="CONTRIBUCIÓN PATRONAL SEGURO DE SALUD DE LA C.C.S.S."/>
        <s v="CONTRIBUCIÓN PATRONAL AL BANCO POPULAR Y DE DESARROLLO COMUNAL"/>
        <s v="CONTRIBUCIÓN PATRONAL SEGURO DE PENSIONES DE LA C.C.S.S."/>
        <s v="APORTE PATRONAL AL RÉGIMEN OBLIGATORIO DE PENSIONES COMPLEMENTARIAS"/>
        <s v="APORTE PATRONAL AL FONDO DE CAPITALIZACIÓN LABORAL"/>
        <s v="ASOCIACION SOLIDARISTA DE EMPLEADOS DEL MINISTERIO DE CIENCIA Y TECNOLOGIA-ASEMICIT"/>
        <s v="ALQUILER DE EDIFICIOS, LOCALES Y TERRENOS"/>
        <s v="ALQUILER DE MAQUINARIA, EQUIPO Y MIBILIARIO"/>
        <s v="ALQUILER DE EQUIPO DE CÓMPUTO"/>
        <s v="SERVICIO DE AGUA Y ALCANTARILLADO"/>
        <s v="SERVICIO DE ENERGÍA ELÉCTRICA"/>
        <s v="SERVICIO DE CORREO"/>
        <s v="SERVICIO DE TELECOMUNICACIONES"/>
        <s v="INFORMACIÓN"/>
        <s v="PUBLICIDAD Y PROPAGANDA"/>
        <s v="IMPRESIÓN, ENCUADERNACION Y OTROS"/>
        <s v="COMIS. Y GASTOS POR SERV. FINANCIEROS Y COMERCIAL."/>
        <s v="SERVICIOS DE TECNOLOGÍAS DE INFORMACIÓN"/>
        <s v="SERVICIOS EN CIENCIAS ECONÓMICAS Y SOCIALES"/>
        <s v="SERVICIOS INFORMÁTICOS"/>
        <s v="SERVICIOS GENERALES"/>
        <s v="OTROS SERVICIOS DE GESTIÓN Y APOYO"/>
        <s v="TRANSPORTE DENTRO DEL PAÍS"/>
        <s v="VIÁTICOS DENTRO DEL PAIS"/>
        <s v="TRANSPORTE EN EL EXTERIOR"/>
        <s v="VIÁTICOS EN EL EXTERIOR"/>
        <s v="SEGUROS"/>
        <s v="ACTIVIDADES DE CAPACITACIÓN"/>
        <s v="ACTIVIDADES PROTOCOLARIAS Y SOCIALES"/>
        <s v="MANTENIMIENTO Y REPARACIÓN DE EQUIPO DE TRANSPORTE"/>
        <s v="MANTENIMIENTO Y REPARACIÓN DE EQUIPO DE COMUNICAC."/>
        <s v="MANT. Y REP. DE EQUIPO DE CÓMPUTO Y SIST. DE INF."/>
        <s v="COMBUSTIBLES Y LUBRICANTES"/>
        <s v="MAT. Y PROD. ELÉCTRICOS, TELEFÓNICOS Y DE CÓMPUTO"/>
        <s v="ÚTILES Y MATERIALES DE OFICINA Y CÓMPUTO"/>
        <s v="PRODUCTOS DE PAPEL, CARTÓN E IMPRESOS"/>
        <s v="ÚTILES Y MATERIALES DE LIMPIEZA"/>
        <s v="OTROS ÚTILES, MATERIALES Y SUMINISTROS."/>
        <s v="EQUIPO DE COMUNICACIÓN"/>
        <s v="EQUIPO Y MOBILIARIO DE OFICINA"/>
        <s v="EQUIPO DE CÓMPUTO"/>
        <s v="BIENES INTANGIBLES"/>
        <s v="C.C.S.S. CONTRIBUCIÓN ESTATAL AL SEGURO DE PENSIONES IP 200"/>
        <s v="UNIVERSIDAD DE COSTA RICA"/>
        <s v="C.C.S.S. CONTRIBUCIÓN ESTATAL AL SEGURO DE SALUD IP 202"/>
        <s v="CONSEJO NACIONAL DE INVESTIGACIONES CIENTÍFICAS Y TECNOLÓGICAS (CONICIT)."/>
        <s v="CONSEJO NACIONAL DE INVESTIGACIONES CIENTÍFICAS Y TECNOLÓGICAS(CONICIT)"/>
        <s v="CONSEJO NACIONAL DE INVESTIGACIONES CIENTÍFICAS Y TECNOLÓGICAS (CONICIT)"/>
        <s v="ACADEMIA NACIONAL DE CIENCIAS"/>
        <s v="COMISION DE ENERGÍA ATÓMICA DE COSTA RICA"/>
        <s v="PRESTACIONES LEGALES"/>
        <s v="OTRAS PRESTACIONES"/>
        <s v="INDEMNIZACIONES"/>
        <s v="ORGANIZACIÓN INTERNACIONAL DE ENERGÍA ATÓMICA"/>
        <s v="UNIÓN INTERNACIONAL DE TELECOMUNICACIONES (UIT)."/>
        <s v="COMISIÓN TECNICA REGIONAL DE TELECOMUNICACIONES (COMTELCA)."/>
      </sharedItems>
    </cacheField>
    <cacheField name=" Indicador" numFmtId="0">
      <sharedItems containsSemiMixedTypes="0" containsString="0" containsNumber="1" containsInteger="1" minValue="1" maxValue="12"/>
    </cacheField>
    <cacheField name="Actividad" numFmtId="0">
      <sharedItems containsSemiMixedTypes="0" containsString="0" containsNumber="1" containsInteger="1" minValue="1" maxValue="7"/>
    </cacheField>
    <cacheField name="Centro de Costo" numFmtId="0">
      <sharedItems count="19">
        <s v="Departamento de Recursos Humanos"/>
        <s v="Evaluación y seguimiento de Proyectos"/>
        <s v="Departamento de Servicios Generales Jefatura."/>
        <s v="Servicios Tecnológicos"/>
        <s v="Departamento de Certificadores de Firma Digital"/>
        <s v="Dirección Administrativa Financiera Jefatura"/>
        <s v="Comunicación Institucional"/>
        <s v="Departamento de Alfabetización Digital  Jefatura ."/>
        <s v="Departamento Proveeduría"/>
        <s v="Dirección de Gobernanza Digital y Certificadores de Firma Digital Jefatura"/>
        <s v="Agencia Nacional de Gobierno Digital Jefatura  ."/>
        <s v="Secretaría Planificación Institucional y Sectorial Jefatura"/>
        <s v="Dirección Investigación, Desarrollo e Innovación Jefatura ."/>
        <s v="Departamento de Investigación en Ciencia y Tecnología Jefatura."/>
        <s v="Cooperación Internacional"/>
        <s v="Unidad de Archivo Institucional."/>
        <s v="Departamento de Innovación Jefatura."/>
        <s v="Departamento de Promoción Social de la Ciencia, Tecnología e Innovación Jefatura ."/>
        <s v="Auditoría Interna"/>
      </sharedItems>
    </cacheField>
    <cacheField name="Presupuesto Ordinario" numFmtId="0">
      <sharedItems containsSemiMixedTypes="0" containsString="0" containsNumber="1" containsInteger="1" minValue="0" maxValue="2126201452"/>
    </cacheField>
    <cacheField name="Modificaciones" numFmtId="0">
      <sharedItems containsSemiMixedTypes="0" containsString="0" containsNumber="1" minValue="-65000000" maxValue="37912658.509999998"/>
    </cacheField>
    <cacheField name="Modificaciones Locales" numFmtId="0">
      <sharedItems containsSemiMixedTypes="0" containsString="0" containsNumber="1" minValue="-3000000" maxValue="5646100"/>
    </cacheField>
    <cacheField name="Modificaciones Reprogramación" numFmtId="0">
      <sharedItems containsSemiMixedTypes="0" containsString="0" containsNumber="1" containsInteger="1" minValue="-5200000" maxValue="5200000"/>
    </cacheField>
    <cacheField name="Total Presupuesto" numFmtId="0">
      <sharedItems containsSemiMixedTypes="0" containsString="0" containsNumber="1" minValue="0" maxValue="2131477302"/>
    </cacheField>
    <cacheField name="Compromiso Provisional" numFmtId="0">
      <sharedItems containsSemiMixedTypes="0" containsString="0" containsNumber="1" minValue="0" maxValue="64500000"/>
    </cacheField>
    <cacheField name="Compromiso Definitivo" numFmtId="0">
      <sharedItems containsSemiMixedTypes="0" containsString="0" containsNumber="1" minValue="0" maxValue="273054755.04000002"/>
    </cacheField>
    <cacheField name="Modificación en Tránsito" numFmtId="0">
      <sharedItems containsSemiMixedTypes="0" containsString="0" containsNumber="1" containsInteger="1" minValue="-151550000" maxValue="83429286"/>
    </cacheField>
    <cacheField name="Gasto Real" numFmtId="0">
      <sharedItems containsSemiMixedTypes="0" containsString="0" containsNumber="1" minValue="-6625628.5599999996" maxValue="444992204.32999998"/>
    </cacheField>
    <cacheField name="Disponible" numFmtId="0">
      <sharedItems containsSemiMixedTypes="0" containsString="0" containsNumber="1" minValue="0" maxValue="2131477302"/>
    </cacheField>
    <cacheField name="Campo1" numFmtId="0" formula="('Compromiso Definitivo'+'Gasto Real')/'Total Presupuesto'" databaseField="0"/>
    <cacheField name="Campo2" numFmtId="0" formula="(('Total Presupuesto'-Disponible)/'Total Presupuesto')" databaseField="0"/>
  </cacheFields>
  <extLst>
    <ext xmlns:x14="http://schemas.microsoft.com/office/spreadsheetml/2009/9/main" uri="{725AE2AE-9491-48be-B2B4-4EB974FC3084}">
      <x14:pivotCacheDefinition pivotCacheId="94359640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ustavo Leon" refreshedDate="46223.648323263886" createdVersion="8" refreshedVersion="8" minRefreshableVersion="3" recordCount="137" xr:uid="{F09A439A-B66C-42B0-892B-83C13914A570}">
  <cacheSource type="worksheet">
    <worksheetSource ref="A1:U138" sheet="BASE DE DATOS"/>
  </cacheSource>
  <cacheFields count="23">
    <cacheField name="POS PRESUPUESTO" numFmtId="0">
      <sharedItems count="100">
        <s v="E-0"/>
        <s v="E-00101"/>
        <s v="E-00105"/>
        <s v="E-00201"/>
        <s v="E-00301"/>
        <s v="E-00302"/>
        <s v="E-00303"/>
        <s v="E-00304"/>
        <s v="E-00399"/>
        <s v="E0040120089300"/>
        <s v="E0040520089300"/>
        <s v="E0050120089300"/>
        <s v="E0050220089300"/>
        <s v="E0050320089300"/>
        <s v="E0050520089300"/>
        <s v="E-1"/>
        <s v="E-10101"/>
        <s v="E-10102"/>
        <s v="E-10103"/>
        <s v="E-10201"/>
        <s v="E-10202"/>
        <s v="E-10203"/>
        <s v="E-10204"/>
        <s v="E-10301"/>
        <s v="E-10302"/>
        <s v="E-10303"/>
        <s v="E-10306"/>
        <s v="E-10307"/>
        <s v="E-10404"/>
        <s v="E-10405"/>
        <s v="E-10406"/>
        <s v="E-10499"/>
        <s v="E-10501"/>
        <s v="E-10502"/>
        <s v="E-10503"/>
        <s v="E-10504"/>
        <s v="E-10601"/>
        <s v="E-10701"/>
        <s v="E-10702"/>
        <s v="E-10805"/>
        <s v="E-10806"/>
        <s v="E-10808"/>
        <s v="E-2"/>
        <s v="E-20101"/>
        <s v="E-20104"/>
        <s v="E-20203"/>
        <s v="E-20304"/>
        <s v="E-20306"/>
        <s v="E-29901"/>
        <s v="E-29903"/>
        <s v="E-29904"/>
        <s v="E-29905"/>
        <s v="E-29999"/>
        <s v="E-5"/>
        <s v="E-50101"/>
        <s v="E-50103"/>
        <s v="E-50104"/>
        <s v="E-50105"/>
        <s v="E-59903"/>
        <s v="E-6"/>
        <s v="E6010320089300"/>
        <s v="E6010320189300"/>
        <s v="E6010320289300"/>
        <s v="E6010320589300"/>
        <s v="E6010321089300"/>
        <s v="E6010321189300"/>
        <s v="E6010321289300"/>
        <s v="E6010321489300"/>
        <s v="E-60301"/>
        <s v="E-60399"/>
        <s v="E-60601"/>
        <s v="E6070120089300"/>
        <s v="E-00103"/>
        <s v="E0040120089400"/>
        <s v="E0040520089400"/>
        <s v="E0050120089400"/>
        <s v="E0050220089400"/>
        <s v="E0050320089400"/>
        <s v="E-7"/>
        <s v="E7010320089400"/>
        <s v="E7010320289400"/>
        <s v="E7020120089400"/>
        <s v="E7020120289400"/>
        <s v="E7040120089400"/>
        <s v="E0040120089900"/>
        <s v="E0040520089900"/>
        <s v="E0050120089900"/>
        <s v="E0050220089900"/>
        <s v="E0050320089900"/>
        <s v="E6010320089900"/>
        <s v="E6010320289900"/>
        <s v="E6070120089900"/>
        <s v="E6070120589900"/>
        <s v="E-10899" u="1"/>
        <s v="E-19902" u="1"/>
        <s v="E-19905" u="1"/>
        <s v="E-20401" u="1"/>
        <s v="E-20402" u="1"/>
        <s v="E-50199" u="1"/>
        <s v="E-599" u="1"/>
      </sharedItems>
    </cacheField>
    <cacheField name="DESCRIPCIÓN  PRESUPUESTARIA" numFmtId="0">
      <sharedItems count="2">
        <s v="PARTIDA"/>
        <s v="SUBPARTIDA"/>
      </sharedItems>
    </cacheField>
    <cacheField name="DESCRIPCION" numFmtId="0">
      <sharedItems/>
    </cacheField>
    <cacheField name="CENTRO GESTOR" numFmtId="0">
      <sharedItems count="3">
        <s v="21889300"/>
        <s v="21889400"/>
        <s v="21889900"/>
      </sharedItems>
    </cacheField>
    <cacheField name="Ley de Presupuesto" numFmtId="4">
      <sharedItems containsSemiMixedTypes="0" containsString="0" containsNumber="1" containsInteger="1" minValue="0" maxValue="3618772608"/>
    </cacheField>
    <cacheField name="PRESUPUESTO " numFmtId="4">
      <sharedItems containsSemiMixedTypes="0" containsString="0" containsNumber="1" minValue="0" maxValue="3618772608"/>
    </cacheField>
    <cacheField name="Solicitado" numFmtId="4">
      <sharedItems containsSemiMixedTypes="0" containsString="0" containsNumber="1" minValue="0" maxValue="12751166.76"/>
    </cacheField>
    <cacheField name="Comprometido" numFmtId="4">
      <sharedItems containsSemiMixedTypes="0" containsString="0" containsNumber="1" minValue="0" maxValue="710868049.22000003"/>
    </cacheField>
    <cacheField name="COMPROMISO" numFmtId="4">
      <sharedItems containsSemiMixedTypes="0" containsString="0" containsNumber="1" minValue="0" maxValue="710868049.22000003"/>
    </cacheField>
    <cacheField name="Recepción Mercancía" numFmtId="4">
      <sharedItems containsSemiMixedTypes="0" containsString="0" containsNumber="1" minValue="0" maxValue="6407385.54"/>
    </cacheField>
    <cacheField name="DEVENGADO" numFmtId="4">
      <sharedItems containsSemiMixedTypes="0" containsString="0" containsNumber="1" minValue="0" maxValue="1630681950.99"/>
    </cacheField>
    <cacheField name="DEVENGADO +COMPROMETIDO" numFmtId="4">
      <sharedItems containsSemiMixedTypes="0" containsString="0" containsNumber="1" minValue="0" maxValue="1976216922.1700001"/>
    </cacheField>
    <cacheField name="% EJECUCIÓN" numFmtId="10">
      <sharedItems containsMixedTypes="1" containsNumber="1" minValue="0" maxValue="1"/>
    </cacheField>
    <cacheField name="Disponible Liberado" numFmtId="4">
      <sharedItems containsSemiMixedTypes="0" containsString="0" containsNumber="1" minValue="0" maxValue="1625679835.23"/>
    </cacheField>
    <cacheField name="Disponible Presupuesto" numFmtId="4">
      <sharedItems containsSemiMixedTypes="0" containsString="0" containsNumber="1" minValue="0" maxValue="1642555685.8299999"/>
    </cacheField>
    <cacheField name="Bloqueo" numFmtId="4">
      <sharedItems containsSemiMixedTypes="0" containsString="0" containsNumber="1" containsInteger="1" minValue="0" maxValue="0"/>
    </cacheField>
    <cacheField name="Doc. Tránsito Positivo" numFmtId="4">
      <sharedItems containsSemiMixedTypes="0" containsString="0" containsNumber="1" containsInteger="1" minValue="0" maxValue="103200000"/>
    </cacheField>
    <cacheField name="Doc. Tránsito Negativo" numFmtId="0">
      <sharedItems containsSemiMixedTypes="0" containsString="0" containsNumber="1" containsInteger="1" minValue="-164550000" maxValue="0"/>
    </cacheField>
    <cacheField name="Pres. Modificaciones +" numFmtId="4">
      <sharedItems containsSemiMixedTypes="0" containsString="0" containsNumber="1" minValue="0" maxValue="2104157020.9000001"/>
    </cacheField>
    <cacheField name="Pres. Modificaciones -" numFmtId="0">
      <sharedItems containsSemiMixedTypes="0" containsString="0" containsNumber="1" containsInteger="1" minValue="-65000000" maxValue="0"/>
    </cacheField>
    <cacheField name="Fondo" numFmtId="0">
      <sharedItems/>
    </cacheField>
    <cacheField name="Campo1" numFmtId="0" formula="DEVENGADO/'PRESUPUESTO '" databaseField="0"/>
    <cacheField name="Campo2" numFmtId="0" formula="'DEVENGADO +COMPROMETIDO'/'PRESUPUESTO '" databaseField="0"/>
  </cacheFields>
  <extLst>
    <ext xmlns:x14="http://schemas.microsoft.com/office/spreadsheetml/2009/9/main" uri="{725AE2AE-9491-48be-B2B4-4EB974FC3084}">
      <x14:pivotCacheDefinition pivotCacheId="159074748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3">
  <r>
    <x v="0"/>
    <x v="0"/>
    <s v="REMUNERACIONES"/>
    <x v="0"/>
    <n v="3452133441"/>
    <n v="3081255355"/>
    <n v="0"/>
    <n v="43878545.880000003"/>
    <n v="43878545.880000003"/>
    <n v="0"/>
    <n v="2547163470.23"/>
    <n v="2591042016.1100001"/>
    <n v="0.82666419259821455"/>
    <n v="490213338.88999999"/>
    <n v="490213338.88999999"/>
    <n v="0"/>
    <n v="0"/>
    <n v="12000000"/>
    <n v="-382878086"/>
    <n v="0"/>
    <s v="001"/>
  </r>
  <r>
    <x v="1"/>
    <x v="1"/>
    <s v="SUELDOS PARA CARGOS FIJOS"/>
    <x v="0"/>
    <n v="1934670400"/>
    <n v="1782549982"/>
    <n v="0"/>
    <n v="0"/>
    <n v="0"/>
    <n v="0"/>
    <n v="1564410996.9300001"/>
    <n v="1564410996.9300001"/>
    <n v="0.87762531919287301"/>
    <n v="218138985.06999999"/>
    <n v="218138985.06999999"/>
    <n v="0"/>
    <n v="0"/>
    <n v="0"/>
    <n v="-152120418"/>
    <n v="0"/>
    <s v="001"/>
  </r>
  <r>
    <x v="2"/>
    <x v="1"/>
    <s v="TIEMPO EXTRAORDINARIO"/>
    <x v="0"/>
    <n v="4000000"/>
    <n v="16000000"/>
    <n v="0"/>
    <n v="0"/>
    <n v="0"/>
    <n v="0"/>
    <n v="8223744.7800000003"/>
    <n v="8223744.7800000003"/>
    <n v="0.51398404875000003"/>
    <n v="7776255.2199999997"/>
    <n v="7776255.2199999997"/>
    <n v="0"/>
    <n v="0"/>
    <n v="12000000"/>
    <n v="0"/>
    <n v="0"/>
    <s v="001"/>
  </r>
  <r>
    <x v="3"/>
    <x v="1"/>
    <s v="RETRIBUCION POR AÑOS SERVIDOS"/>
    <x v="0"/>
    <n v="172867236"/>
    <n v="146967287"/>
    <n v="0"/>
    <n v="0"/>
    <n v="0"/>
    <n v="0"/>
    <n v="130476409.59999999"/>
    <n v="130476409.59999999"/>
    <n v="0.88779219010826538"/>
    <n v="16490877.4"/>
    <n v="16490877.4"/>
    <n v="0"/>
    <n v="0"/>
    <n v="0"/>
    <n v="-25899949"/>
    <n v="0"/>
    <s v="001"/>
  </r>
  <r>
    <x v="4"/>
    <x v="1"/>
    <s v="RESTRICCION AL EJERCICIO LIBERAL DE LA PROFESION"/>
    <x v="0"/>
    <n v="236281020"/>
    <n v="211695976"/>
    <n v="0"/>
    <n v="0"/>
    <n v="0"/>
    <n v="0"/>
    <n v="185587437.78999999"/>
    <n v="185587437.78999999"/>
    <n v="0.87666965285159693"/>
    <n v="26108538.210000001"/>
    <n v="26108538.210000001"/>
    <n v="0"/>
    <n v="0"/>
    <n v="0"/>
    <n v="-24585044"/>
    <n v="0"/>
    <s v="001"/>
  </r>
  <r>
    <x v="5"/>
    <x v="1"/>
    <s v="DECIMOTERCER MES"/>
    <x v="0"/>
    <n v="213889423"/>
    <n v="192478647"/>
    <n v="0"/>
    <n v="0"/>
    <n v="0"/>
    <n v="0"/>
    <n v="3786.67"/>
    <n v="3786.67"/>
    <n v="1.9673195229806452E-5"/>
    <n v="192474860.33000001"/>
    <n v="192474860.33000001"/>
    <n v="0"/>
    <n v="0"/>
    <n v="0"/>
    <n v="-21410776"/>
    <n v="0"/>
    <s v="001"/>
  </r>
  <r>
    <x v="6"/>
    <x v="1"/>
    <s v="SALARIO ESCOLAR"/>
    <x v="0"/>
    <n v="187561321"/>
    <n v="126561321"/>
    <n v="0"/>
    <n v="0"/>
    <n v="0"/>
    <n v="0"/>
    <n v="125727402.02"/>
    <n v="125727402.02"/>
    <n v="0.99341094914772576"/>
    <n v="833918.98"/>
    <n v="833918.98"/>
    <n v="0"/>
    <n v="0"/>
    <n v="0"/>
    <n v="-61000000"/>
    <n v="0"/>
    <s v="001"/>
  </r>
  <r>
    <x v="7"/>
    <x v="1"/>
    <s v="OTROS INCENTIVOS SALARIALES"/>
    <x v="0"/>
    <n v="53788272"/>
    <n v="48464369"/>
    <n v="0"/>
    <n v="0"/>
    <n v="0"/>
    <n v="0"/>
    <n v="42094080.32"/>
    <n v="42094080.32"/>
    <n v="0.86855727596494658"/>
    <n v="6370288.6799999997"/>
    <n v="6370288.6799999997"/>
    <n v="0"/>
    <n v="0"/>
    <n v="0"/>
    <n v="-5323903"/>
    <n v="0"/>
    <s v="001"/>
  </r>
  <r>
    <x v="8"/>
    <x v="1"/>
    <s v="CCSS CONTRIBUCION PATRONAL SEGURO SALUD (CONTRIBUCION PATRONAL SEGURO DE SALUD, SEGUN LEY NO. 17 DEL 22 DE OCTUBRE DE 1943, LEY"/>
    <x v="0"/>
    <n v="239498063"/>
    <n v="215732101"/>
    <n v="0"/>
    <n v="14850083"/>
    <n v="14850083"/>
    <n v="0"/>
    <n v="190527096"/>
    <n v="205377179"/>
    <n v="0.88316525504009258"/>
    <n v="10354922"/>
    <n v="10354922"/>
    <n v="0"/>
    <n v="0"/>
    <n v="0"/>
    <n v="-23765962"/>
    <n v="0"/>
    <s v="001"/>
  </r>
  <r>
    <x v="9"/>
    <x v="1"/>
    <s v="BANCO POPULAR Y DE DESARROLLO COMUNAL. (BPDC) (SEGUN LEY NO. 4351 DEL 11 DE JULIO DE 1969, LEY ORGANICA DEL B.P.D.C.)."/>
    <x v="0"/>
    <n v="12945841"/>
    <n v="11661195"/>
    <n v="0"/>
    <n v="803580"/>
    <n v="803580"/>
    <n v="0"/>
    <n v="10297885"/>
    <n v="11101465"/>
    <n v="0.88309002636522238"/>
    <n v="559730"/>
    <n v="559730"/>
    <n v="0"/>
    <n v="0"/>
    <n v="0"/>
    <n v="-1284646"/>
    <n v="0"/>
    <s v="001"/>
  </r>
  <r>
    <x v="10"/>
    <x v="1"/>
    <s v="CCSS CONTRIBUCION PATRONAL SEGURO PENSIONES (CONTRIBUCION PATRONAL SEGURO DE PENSIONES, SEGUN LEY NO. 17 DEL 22 DE OCTUBRE DE 1943, LEY"/>
    <x v="0"/>
    <n v="140332919"/>
    <n v="126407350"/>
    <n v="0"/>
    <n v="8702544"/>
    <n v="8702544"/>
    <n v="0"/>
    <n v="111637379"/>
    <n v="120339923"/>
    <n v="0.88315575795236589"/>
    <n v="6067427"/>
    <n v="6067427"/>
    <n v="0"/>
    <n v="0"/>
    <n v="0"/>
    <n v="-13925569"/>
    <n v="0"/>
    <s v="001"/>
  </r>
  <r>
    <x v="11"/>
    <x v="1"/>
    <s v="CCSS APORTE PATRONAL REGIMEN PENSIONES (APORTE PATRONAL AL REGIMEN DE PENSIONES, SEGUN LEY DE PROTECCION AL TRABAJADOR NO. 7983 DEL 16"/>
    <x v="0"/>
    <n v="77675047"/>
    <n v="69967167"/>
    <n v="0"/>
    <n v="4820781"/>
    <n v="4820781"/>
    <n v="0"/>
    <n v="61788032"/>
    <n v="66608813"/>
    <n v="0.88310038335552443"/>
    <n v="3358354"/>
    <n v="3358354"/>
    <n v="0"/>
    <n v="0"/>
    <n v="0"/>
    <n v="-7707880"/>
    <n v="0"/>
    <s v="001"/>
  </r>
  <r>
    <x v="12"/>
    <x v="1"/>
    <s v="CCSS APORTE PATRONAL FONDO CAPITALIZACION LABORAL (APORTE PATRONAL AL FONDO DE CAPITALIZACION LABORAL, SEGUN LEY DE PROTECCION AL TRABAJADOR"/>
    <x v="0"/>
    <n v="38837524"/>
    <n v="34983585"/>
    <n v="0"/>
    <n v="2410478"/>
    <n v="2410478"/>
    <n v="0"/>
    <n v="30893925"/>
    <n v="33304403"/>
    <n v="0.88309774427063437"/>
    <n v="1679182"/>
    <n v="1679182"/>
    <n v="0"/>
    <n v="0"/>
    <n v="0"/>
    <n v="-3853939"/>
    <n v="0"/>
    <s v="001"/>
  </r>
  <r>
    <x v="13"/>
    <x v="1"/>
    <s v="ASOCIACION SOLIDARISTA DE EMPLEADOS DEL MINISTERIO DE CIENCIA Y TECNOLOGIA (ASEMICIT). (APORTE PATRONAL A LA ASOCIACION SOLIDARISTA DE"/>
    <x v="0"/>
    <n v="139786375"/>
    <n v="97786375"/>
    <n v="0"/>
    <n v="12291079.880000001"/>
    <n v="12291079.880000001"/>
    <n v="0"/>
    <n v="85495295.120000005"/>
    <n v="97786375"/>
    <n v="0.87430682566973161"/>
    <n v="0"/>
    <n v="0"/>
    <n v="0"/>
    <n v="0"/>
    <n v="0"/>
    <n v="-42000000"/>
    <n v="0"/>
    <s v="001"/>
  </r>
  <r>
    <x v="14"/>
    <x v="0"/>
    <s v="SERVICIOS"/>
    <x v="0"/>
    <n v="1307431625"/>
    <n v="1300899625"/>
    <n v="10318259.84"/>
    <n v="333233876.88"/>
    <n v="343552136.71999997"/>
    <n v="35732504.920000002"/>
    <n v="880507300.58000004"/>
    <n v="1224059437.3"/>
    <n v="0.67684491843865358"/>
    <n v="41107682.189999998"/>
    <n v="41107682.780000001"/>
    <n v="0"/>
    <n v="0"/>
    <n v="72730101"/>
    <n v="-79262101"/>
    <n v="0"/>
    <s v="001"/>
  </r>
  <r>
    <x v="15"/>
    <x v="1"/>
    <s v="ALQUILER DE EDIFICIOS, LOCALES Y TERRENOS"/>
    <x v="0"/>
    <n v="546109512"/>
    <n v="546109512"/>
    <n v="0"/>
    <n v="91018251.700000003"/>
    <n v="91018251.700000003"/>
    <n v="0"/>
    <n v="455091258.5"/>
    <n v="546109510.20000005"/>
    <n v="0.8333333305866315"/>
    <n v="1.8"/>
    <n v="1.8"/>
    <n v="0"/>
    <n v="0"/>
    <n v="0"/>
    <n v="0"/>
    <n v="0"/>
    <s v="001"/>
  </r>
  <r>
    <x v="16"/>
    <x v="1"/>
    <s v="ALQUILER DE MAQUINARIA, EQUIPO Y MOBILIARIO"/>
    <x v="0"/>
    <n v="0"/>
    <n v="4650000"/>
    <n v="0"/>
    <n v="4649990.71"/>
    <n v="4649990.71"/>
    <n v="0"/>
    <n v="0"/>
    <n v="4649990.71"/>
    <n v="0"/>
    <n v="9.2899999999999991"/>
    <n v="9.2899999999999991"/>
    <n v="0"/>
    <n v="0"/>
    <n v="4650000"/>
    <n v="0"/>
    <n v="0"/>
    <s v="001"/>
  </r>
  <r>
    <x v="17"/>
    <x v="1"/>
    <s v="ALQUILER DE EQUIPO DE COMPUTO"/>
    <x v="0"/>
    <n v="5000000"/>
    <n v="3900000"/>
    <n v="175390.21"/>
    <n v="447928.41"/>
    <n v="623318.62"/>
    <n v="345318.55"/>
    <n v="2762711.83"/>
    <n v="3386030.45"/>
    <n v="0.70838764871794879"/>
    <n v="168650.95"/>
    <n v="168651"/>
    <n v="0"/>
    <n v="0"/>
    <n v="0"/>
    <n v="-1100000"/>
    <n v="0"/>
    <s v="001"/>
  </r>
  <r>
    <x v="18"/>
    <x v="1"/>
    <s v="SERVICIO DE AGUA Y ALCANTARILLADO"/>
    <x v="0"/>
    <n v="42380000"/>
    <n v="37880000"/>
    <n v="0"/>
    <n v="3438388.48"/>
    <n v="3438388.48"/>
    <n v="0"/>
    <n v="27436022.859999999"/>
    <n v="30874411.34"/>
    <n v="0.72428782629355859"/>
    <n v="7005588.6600000001"/>
    <n v="7005588.6600000001"/>
    <n v="0"/>
    <n v="0"/>
    <n v="0"/>
    <n v="-4500000"/>
    <n v="0"/>
    <s v="001"/>
  </r>
  <r>
    <x v="19"/>
    <x v="1"/>
    <s v="SERVICIO DE ENERGIA ELECTRICA"/>
    <x v="0"/>
    <n v="35800000"/>
    <n v="25800000"/>
    <n v="0"/>
    <n v="5036997.6500000004"/>
    <n v="5036997.6500000004"/>
    <n v="0"/>
    <n v="20763002"/>
    <n v="25799999.649999999"/>
    <n v="0.80476751937984492"/>
    <n v="0.35"/>
    <n v="0.35"/>
    <n v="0"/>
    <n v="0"/>
    <n v="0"/>
    <n v="-10000000"/>
    <n v="0"/>
    <s v="001"/>
  </r>
  <r>
    <x v="20"/>
    <x v="1"/>
    <s v="SERVICIO DE CORREO"/>
    <x v="0"/>
    <n v="20000"/>
    <n v="144746"/>
    <n v="0"/>
    <n v="94060.160000000003"/>
    <n v="94060.160000000003"/>
    <n v="0"/>
    <n v="50595.75"/>
    <n v="144655.91"/>
    <n v="0.34954851947549498"/>
    <n v="90.09"/>
    <n v="90.09"/>
    <n v="0"/>
    <n v="0"/>
    <n v="124746"/>
    <n v="0"/>
    <n v="0"/>
    <s v="001"/>
  </r>
  <r>
    <x v="21"/>
    <x v="1"/>
    <s v="SERVICIO DE TELECOMUNICACIONES"/>
    <x v="0"/>
    <n v="59800000"/>
    <n v="52300000"/>
    <n v="0"/>
    <n v="11499486.779999999"/>
    <n v="11499486.779999999"/>
    <n v="0"/>
    <n v="38188360.609999999"/>
    <n v="49687847.390000001"/>
    <n v="0.73017897915869978"/>
    <n v="2612152.61"/>
    <n v="2612152.61"/>
    <n v="0"/>
    <n v="0"/>
    <n v="0"/>
    <n v="-7500000"/>
    <n v="0"/>
    <s v="001"/>
  </r>
  <r>
    <x v="22"/>
    <x v="1"/>
    <s v="INFORMACION"/>
    <x v="0"/>
    <n v="3500000"/>
    <n v="6500000"/>
    <n v="0"/>
    <n v="3007728.97"/>
    <n v="3007728.97"/>
    <n v="0"/>
    <n v="3491395.8"/>
    <n v="6499124.7699999996"/>
    <n v="0.53713781538461536"/>
    <n v="875.23"/>
    <n v="875.23"/>
    <n v="0"/>
    <n v="0"/>
    <n v="3000000"/>
    <n v="0"/>
    <n v="0"/>
    <s v="001"/>
  </r>
  <r>
    <x v="23"/>
    <x v="1"/>
    <s v="PUBLICIDAD Y PROPAGANDA"/>
    <x v="0"/>
    <n v="2000000"/>
    <n v="39750355"/>
    <n v="0"/>
    <n v="10522426.49"/>
    <n v="10522426.49"/>
    <n v="0"/>
    <n v="29139447.719999999"/>
    <n v="39661874.210000001"/>
    <n v="0.73306132033286242"/>
    <n v="88480.79"/>
    <n v="88480.79"/>
    <n v="0"/>
    <n v="0"/>
    <n v="37750355"/>
    <n v="0"/>
    <n v="0"/>
    <s v="001"/>
  </r>
  <r>
    <x v="24"/>
    <x v="1"/>
    <s v="COMIS. Y GASTOS POR SERV. FINANCIEROS Y COMERCIAL."/>
    <x v="0"/>
    <n v="9058500"/>
    <n v="4354261"/>
    <n v="0"/>
    <n v="2229323.2400000002"/>
    <n v="2229323.2400000002"/>
    <n v="0"/>
    <n v="2090254.65"/>
    <n v="4319577.8900000006"/>
    <n v="0.48004808393433462"/>
    <n v="34683.11"/>
    <n v="34683.11"/>
    <n v="0"/>
    <n v="0"/>
    <n v="0"/>
    <n v="-4704239"/>
    <n v="0"/>
    <s v="001"/>
  </r>
  <r>
    <x v="25"/>
    <x v="1"/>
    <s v="SERVICIOS DE TECNOLOGIAS DE INFORMACION"/>
    <x v="0"/>
    <n v="171681000"/>
    <n v="171681000"/>
    <n v="0"/>
    <n v="62425908.939999998"/>
    <n v="62425908.939999998"/>
    <n v="0"/>
    <n v="106867750.59999999"/>
    <n v="169293659.53999999"/>
    <n v="0.6224786120770498"/>
    <n v="2387340.46"/>
    <n v="2387340.46"/>
    <n v="0"/>
    <n v="0"/>
    <n v="0"/>
    <n v="0"/>
    <n v="0"/>
    <s v="001"/>
  </r>
  <r>
    <x v="26"/>
    <x v="1"/>
    <s v="SERVICIOS EN CIENCIAS ECONOMICAS Y SOCIALES"/>
    <x v="0"/>
    <n v="80000000"/>
    <n v="77605000"/>
    <n v="0"/>
    <n v="41604999.990000002"/>
    <n v="41604999.990000002"/>
    <n v="20249999.969999999"/>
    <n v="15749999.98"/>
    <n v="57354999.969999999"/>
    <n v="0.20295084053862508"/>
    <n v="0.06"/>
    <n v="0.06"/>
    <n v="0"/>
    <n v="0"/>
    <n v="7605000"/>
    <n v="-10000000"/>
    <n v="0"/>
    <s v="001"/>
  </r>
  <r>
    <x v="27"/>
    <x v="1"/>
    <s v="SERVICIOS INFORMATICOS"/>
    <x v="0"/>
    <n v="25000000"/>
    <n v="17000000"/>
    <n v="0"/>
    <n v="16729334.73"/>
    <n v="16729334.73"/>
    <n v="0"/>
    <n v="0"/>
    <n v="16729334.73"/>
    <n v="0"/>
    <n v="270665.27"/>
    <n v="270665.27"/>
    <n v="0"/>
    <n v="0"/>
    <n v="0"/>
    <n v="-8000000"/>
    <n v="0"/>
    <s v="001"/>
  </r>
  <r>
    <x v="28"/>
    <x v="1"/>
    <s v="SERVICIOS GENERALES"/>
    <x v="0"/>
    <n v="28200000"/>
    <n v="20700000"/>
    <n v="0"/>
    <n v="2736384.97"/>
    <n v="2736384.97"/>
    <n v="0"/>
    <n v="17945523.309999999"/>
    <n v="20681908.279999997"/>
    <n v="0.86693349323671487"/>
    <n v="18091.72"/>
    <n v="18091.72"/>
    <n v="0"/>
    <n v="0"/>
    <n v="0"/>
    <n v="-7500000"/>
    <n v="0"/>
    <s v="001"/>
  </r>
  <r>
    <x v="29"/>
    <x v="1"/>
    <s v="OTROS SERVICIOS DE GESTION Y APOYO"/>
    <x v="0"/>
    <n v="2131000"/>
    <n v="5099000"/>
    <n v="0"/>
    <n v="26613.21"/>
    <n v="26613.21"/>
    <n v="0"/>
    <n v="5054907.74"/>
    <n v="5081520.95"/>
    <n v="0.99135276328691901"/>
    <n v="17479.05"/>
    <n v="17479.05"/>
    <n v="0"/>
    <n v="0"/>
    <n v="3000000"/>
    <n v="-32000"/>
    <n v="0"/>
    <s v="001"/>
  </r>
  <r>
    <x v="30"/>
    <x v="1"/>
    <s v="TRANSPORTE DENTRO DEL PAIS"/>
    <x v="0"/>
    <n v="714905"/>
    <n v="314905"/>
    <n v="0"/>
    <n v="56594.9"/>
    <n v="56594.9"/>
    <n v="0"/>
    <n v="258310.1"/>
    <n v="314905"/>
    <n v="0.82027944935774288"/>
    <n v="0"/>
    <n v="0"/>
    <n v="0"/>
    <n v="0"/>
    <n v="0"/>
    <n v="-400000"/>
    <n v="0"/>
    <s v="001"/>
  </r>
  <r>
    <x v="31"/>
    <x v="1"/>
    <s v="VIATICOS DENTRO DEL PAIS"/>
    <x v="0"/>
    <n v="20000000"/>
    <n v="11400000"/>
    <n v="0"/>
    <n v="3425100"/>
    <n v="3425100"/>
    <n v="0"/>
    <n v="7665700"/>
    <n v="11090800"/>
    <n v="0.67242982456140354"/>
    <n v="309200"/>
    <n v="309200"/>
    <n v="0"/>
    <n v="0"/>
    <n v="3600000"/>
    <n v="-12200000"/>
    <n v="0"/>
    <s v="001"/>
  </r>
  <r>
    <x v="32"/>
    <x v="1"/>
    <s v="TRANSPORTE EN EL EXTERIOR"/>
    <x v="0"/>
    <n v="28000000"/>
    <n v="28000000"/>
    <n v="0"/>
    <n v="6477471.0099999998"/>
    <n v="6477471.0099999998"/>
    <n v="459386.4"/>
    <n v="13438264.460000001"/>
    <n v="19915735.469999999"/>
    <n v="0.47993801642857148"/>
    <n v="7624878.1299999999"/>
    <n v="7624878.1299999999"/>
    <n v="0"/>
    <n v="0"/>
    <n v="0"/>
    <n v="0"/>
    <n v="0"/>
    <s v="001"/>
  </r>
  <r>
    <x v="33"/>
    <x v="1"/>
    <s v="VIATICOS EN EL EXTERIOR"/>
    <x v="0"/>
    <n v="18500000"/>
    <n v="18500000"/>
    <n v="436734.4"/>
    <n v="4290341.8899999997"/>
    <n v="4727076.29"/>
    <n v="0"/>
    <n v="11954130.02"/>
    <n v="16681206.310000001"/>
    <n v="0.6461691902702702"/>
    <n v="1818793.15"/>
    <n v="1818793.69"/>
    <n v="0"/>
    <n v="0"/>
    <n v="0"/>
    <n v="0"/>
    <n v="0"/>
    <s v="001"/>
  </r>
  <r>
    <x v="34"/>
    <x v="1"/>
    <s v="SEGUROS"/>
    <x v="0"/>
    <n v="24586708"/>
    <n v="18186708"/>
    <n v="129543.87"/>
    <n v="376180.14"/>
    <n v="505724.01"/>
    <n v="0"/>
    <n v="17425803.399999999"/>
    <n v="17931527.41"/>
    <n v="0.95816149904644632"/>
    <n v="255180.59"/>
    <n v="255180.59"/>
    <n v="0"/>
    <n v="0"/>
    <n v="0"/>
    <n v="-6400000"/>
    <n v="0"/>
    <s v="001"/>
  </r>
  <r>
    <x v="35"/>
    <x v="1"/>
    <s v="ACTIVIDADES DE CAPACITACION"/>
    <x v="0"/>
    <n v="127200000"/>
    <n v="127200000"/>
    <n v="9576591.3599999994"/>
    <n v="41403087.770000003"/>
    <n v="50979679.130000003"/>
    <n v="14677800"/>
    <n v="43740021.509999998"/>
    <n v="94719700.640000001"/>
    <n v="0.34386809363207543"/>
    <n v="17802499.359999999"/>
    <n v="17802499.359999999"/>
    <n v="0"/>
    <n v="0"/>
    <n v="0"/>
    <n v="0"/>
    <n v="0"/>
    <s v="001"/>
  </r>
  <r>
    <x v="36"/>
    <x v="1"/>
    <s v="MANT. Y REPARACION DE EQUIPO DE TRANSPORTE"/>
    <x v="0"/>
    <n v="16000000"/>
    <n v="22000000"/>
    <n v="0"/>
    <n v="1714309.67"/>
    <n v="1714309.67"/>
    <n v="0"/>
    <n v="20156663.260000002"/>
    <n v="21870972.93"/>
    <n v="0.91621196636363644"/>
    <n v="129027.07"/>
    <n v="129027.07"/>
    <n v="0"/>
    <n v="0"/>
    <n v="6000000"/>
    <n v="0"/>
    <n v="0"/>
    <s v="001"/>
  </r>
  <r>
    <x v="37"/>
    <x v="1"/>
    <s v="MANT. Y REPARACION DE EQUIPO DE COMUNICAC."/>
    <x v="0"/>
    <n v="2500000"/>
    <n v="2327768"/>
    <n v="0"/>
    <n v="308440.75"/>
    <n v="308440.75"/>
    <n v="0"/>
    <n v="1810413.12"/>
    <n v="2118853.87"/>
    <n v="0.77774637334992147"/>
    <n v="208914.13"/>
    <n v="208914.13"/>
    <n v="0"/>
    <n v="0"/>
    <n v="0"/>
    <n v="-172232"/>
    <n v="0"/>
    <s v="001"/>
  </r>
  <r>
    <x v="38"/>
    <x v="1"/>
    <s v="MANT. Y REP. DE EQUIPO DE COMPUTO Y SIST. DE INF."/>
    <x v="0"/>
    <n v="57150000"/>
    <n v="58896370"/>
    <n v="0"/>
    <n v="19684041.329999998"/>
    <n v="19684041.329999998"/>
    <n v="0"/>
    <n v="38957248.359999999"/>
    <n v="58641289.689999998"/>
    <n v="0.66145415006052155"/>
    <n v="255080.31"/>
    <n v="255080.31"/>
    <n v="0"/>
    <n v="0"/>
    <n v="7000000"/>
    <n v="-5253630"/>
    <n v="0"/>
    <s v="001"/>
  </r>
  <r>
    <x v="39"/>
    <x v="1"/>
    <s v="MANTENIMIENTO Y REPARACION DE OTROS EQUIPOS"/>
    <x v="0"/>
    <n v="1500000"/>
    <n v="500000"/>
    <n v="0"/>
    <n v="30484.99"/>
    <n v="30484.99"/>
    <n v="0"/>
    <n v="469515"/>
    <n v="499999.99"/>
    <n v="0.93903000000000003"/>
    <n v="0.01"/>
    <n v="0.01"/>
    <n v="0"/>
    <n v="0"/>
    <n v="0"/>
    <n v="-1000000"/>
    <n v="0"/>
    <s v="001"/>
  </r>
  <r>
    <x v="40"/>
    <x v="1"/>
    <s v="INTERESES MORATORIOS Y MULTAS"/>
    <x v="0"/>
    <n v="100000"/>
    <n v="100000"/>
    <n v="0"/>
    <n v="0"/>
    <n v="0"/>
    <n v="0"/>
    <n v="0"/>
    <n v="0"/>
    <n v="0"/>
    <n v="100000"/>
    <n v="100000"/>
    <n v="0"/>
    <n v="0"/>
    <n v="0"/>
    <n v="0"/>
    <n v="0"/>
    <s v="001"/>
  </r>
  <r>
    <x v="41"/>
    <x v="1"/>
    <s v="DEDUCIBLES"/>
    <x v="0"/>
    <n v="500000"/>
    <n v="0"/>
    <n v="0"/>
    <n v="0"/>
    <n v="0"/>
    <n v="0"/>
    <n v="0"/>
    <n v="0"/>
    <e v="#DIV/0!"/>
    <n v="0"/>
    <n v="0"/>
    <n v="0"/>
    <n v="0"/>
    <n v="0"/>
    <n v="-500000"/>
    <n v="0"/>
    <s v="001"/>
  </r>
  <r>
    <x v="42"/>
    <x v="0"/>
    <s v="MATERIALES Y SUMINISTROS"/>
    <x v="0"/>
    <n v="89137033"/>
    <n v="82721435"/>
    <n v="172890"/>
    <n v="2950747.8"/>
    <n v="3123637.8"/>
    <n v="0"/>
    <n v="78515546.959999993"/>
    <n v="81639184.75999999"/>
    <n v="0.94915600726704019"/>
    <n v="1082250.21"/>
    <n v="1082250.24"/>
    <n v="0"/>
    <n v="0"/>
    <n v="2170138"/>
    <n v="-8585736"/>
    <n v="0"/>
    <s v="001"/>
  </r>
  <r>
    <x v="43"/>
    <x v="1"/>
    <s v="COMBUSTIBLES Y LUBRICANTES"/>
    <x v="0"/>
    <n v="8543736"/>
    <n v="5043736"/>
    <n v="0"/>
    <n v="1361569"/>
    <n v="1361569"/>
    <n v="0"/>
    <n v="3681199"/>
    <n v="5042768"/>
    <n v="0.72985560703415087"/>
    <n v="968"/>
    <n v="968"/>
    <n v="0"/>
    <n v="0"/>
    <n v="0"/>
    <n v="-3500000"/>
    <n v="0"/>
    <s v="001"/>
  </r>
  <r>
    <x v="44"/>
    <x v="1"/>
    <s v="MAT. Y PROD. ELECTRICOS, TELEFONICOS Y DE COMPUTO"/>
    <x v="0"/>
    <n v="9833297"/>
    <n v="9833297"/>
    <n v="172890"/>
    <n v="0"/>
    <n v="172890"/>
    <n v="0"/>
    <n v="9654455.0800000001"/>
    <n v="9827345.0800000001"/>
    <n v="0.98181261890086302"/>
    <n v="5951.92"/>
    <n v="5951.92"/>
    <n v="0"/>
    <n v="0"/>
    <n v="0"/>
    <n v="0"/>
    <n v="0"/>
    <s v="001"/>
  </r>
  <r>
    <x v="45"/>
    <x v="1"/>
    <s v="MATERIALES Y PRODUCTOS DE PLASTICO"/>
    <x v="0"/>
    <n v="12000000"/>
    <n v="11837546"/>
    <n v="0"/>
    <n v="0"/>
    <n v="0"/>
    <n v="0"/>
    <n v="11834786.630000001"/>
    <n v="11834786.630000001"/>
    <n v="0.99976689678756059"/>
    <n v="2759.37"/>
    <n v="2759.37"/>
    <n v="0"/>
    <n v="0"/>
    <n v="0"/>
    <n v="-162454"/>
    <n v="0"/>
    <s v="001"/>
  </r>
  <r>
    <x v="46"/>
    <x v="1"/>
    <s v="HERRAMIENTAS E INSTRUMENTOS"/>
    <x v="0"/>
    <n v="7000000"/>
    <n v="7000000"/>
    <n v="0"/>
    <n v="0"/>
    <n v="0"/>
    <n v="0"/>
    <n v="6530098.2699999996"/>
    <n v="6530098.2699999996"/>
    <n v="0.93287118142857139"/>
    <n v="469901.73"/>
    <n v="469901.73"/>
    <n v="0"/>
    <n v="0"/>
    <n v="0"/>
    <n v="0"/>
    <n v="0"/>
    <s v="001"/>
  </r>
  <r>
    <x v="47"/>
    <x v="1"/>
    <s v="REPUESTOS Y ACCESORIOS"/>
    <x v="0"/>
    <n v="3000000"/>
    <n v="884402"/>
    <n v="0"/>
    <n v="0.06"/>
    <n v="0.06"/>
    <n v="0"/>
    <n v="332401.90000000002"/>
    <n v="332401.96000000002"/>
    <n v="0.37584933096035517"/>
    <n v="552000.04"/>
    <n v="552000.04"/>
    <n v="0"/>
    <n v="0"/>
    <n v="0"/>
    <n v="-2115598"/>
    <n v="0"/>
    <s v="001"/>
  </r>
  <r>
    <x v="48"/>
    <x v="1"/>
    <s v="UTILES Y MATERIALES DE OFICINA Y COMPUTO"/>
    <x v="0"/>
    <n v="750000"/>
    <n v="750000"/>
    <n v="0"/>
    <n v="749872.39"/>
    <n v="749872.39"/>
    <n v="0"/>
    <n v="0"/>
    <n v="749872.39"/>
    <n v="0"/>
    <n v="127.61"/>
    <n v="127.61"/>
    <n v="0"/>
    <n v="0"/>
    <n v="0"/>
    <n v="0"/>
    <n v="0"/>
    <s v="001"/>
  </r>
  <r>
    <x v="49"/>
    <x v="1"/>
    <s v="PRODUCTOS DE PAPEL, CARTON E IMPRESOS"/>
    <x v="0"/>
    <n v="6750000"/>
    <n v="6422491"/>
    <n v="0"/>
    <n v="746073"/>
    <n v="746073"/>
    <n v="0"/>
    <n v="5666950"/>
    <n v="6413023"/>
    <n v="0.88236013098344557"/>
    <n v="9467.9699999999993"/>
    <n v="9468"/>
    <n v="0"/>
    <n v="0"/>
    <n v="0"/>
    <n v="-327509"/>
    <n v="0"/>
    <s v="001"/>
  </r>
  <r>
    <x v="50"/>
    <x v="1"/>
    <s v="TEXTILES Y VESTUARIO"/>
    <x v="0"/>
    <n v="300000"/>
    <n v="2470138"/>
    <n v="0"/>
    <n v="93225"/>
    <n v="93225"/>
    <n v="0"/>
    <n v="2376813.75"/>
    <n v="2470038.75"/>
    <n v="0.96221901367453966"/>
    <n v="99.25"/>
    <n v="99.25"/>
    <n v="0"/>
    <n v="0"/>
    <n v="2170138"/>
    <n v="0"/>
    <n v="0"/>
    <s v="001"/>
  </r>
  <r>
    <x v="51"/>
    <x v="1"/>
    <s v="UTILES Y MATERIALES DE LIMPIEZA"/>
    <x v="0"/>
    <n v="4460000"/>
    <n v="2260000"/>
    <n v="0"/>
    <n v="8.35"/>
    <n v="8.35"/>
    <n v="0"/>
    <n v="2222198.8199999998"/>
    <n v="2222207.17"/>
    <n v="0.98327381415929194"/>
    <n v="37792.83"/>
    <n v="37792.83"/>
    <n v="0"/>
    <n v="0"/>
    <n v="0"/>
    <n v="-2200000"/>
    <n v="0"/>
    <s v="001"/>
  </r>
  <r>
    <x v="52"/>
    <x v="1"/>
    <s v="OTROS UTILES, MATERIALES Y SUMINISTROS DIVERSOS"/>
    <x v="0"/>
    <n v="36500000"/>
    <n v="36219825"/>
    <n v="0"/>
    <n v="0"/>
    <n v="0"/>
    <n v="0"/>
    <n v="36216643.509999998"/>
    <n v="36216643.509999998"/>
    <n v="0.9999121616407588"/>
    <n v="3181.49"/>
    <n v="3181.49"/>
    <n v="0"/>
    <n v="0"/>
    <n v="0"/>
    <n v="-280175"/>
    <n v="0"/>
    <s v="001"/>
  </r>
  <r>
    <x v="53"/>
    <x v="0"/>
    <s v="BIENES DURADEROS"/>
    <x v="0"/>
    <n v="994184890"/>
    <n v="1022514282"/>
    <n v="0"/>
    <n v="499959679.55000001"/>
    <n v="499959679.55000001"/>
    <n v="18180412.399999999"/>
    <n v="486880857.13999999"/>
    <n v="986840536.69000006"/>
    <n v="0.47616044656870621"/>
    <n v="17493332.91"/>
    <n v="17493332.91"/>
    <n v="0"/>
    <n v="0"/>
    <n v="34196796"/>
    <n v="-5867404"/>
    <n v="0"/>
    <s v="001"/>
  </r>
  <r>
    <x v="54"/>
    <x v="1"/>
    <s v="MAQUINARIA Y EQUIPO PARA LA PRODUCCION"/>
    <x v="0"/>
    <n v="70000000"/>
    <n v="68650000"/>
    <n v="0"/>
    <n v="35431179.469999999"/>
    <n v="35431179.469999999"/>
    <n v="16272000"/>
    <n v="16633600"/>
    <n v="52064779.469999999"/>
    <n v="0.24229570284049526"/>
    <n v="313220.53000000003"/>
    <n v="313220.53000000003"/>
    <n v="0"/>
    <n v="0"/>
    <n v="0"/>
    <n v="-1350000"/>
    <n v="0"/>
    <s v="280"/>
  </r>
  <r>
    <x v="55"/>
    <x v="1"/>
    <s v="EQUIPO DE COMUNICACION"/>
    <x v="0"/>
    <n v="0"/>
    <n v="9821766"/>
    <n v="0"/>
    <n v="1618385.41"/>
    <n v="1618385.41"/>
    <n v="0"/>
    <n v="8044593.8200000003"/>
    <n v="9662979.2300000004"/>
    <n v="0.81905777637137767"/>
    <n v="158786.76999999999"/>
    <n v="158786.76999999999"/>
    <n v="0"/>
    <n v="0"/>
    <n v="9821766"/>
    <n v="0"/>
    <n v="0"/>
    <s v="001"/>
  </r>
  <r>
    <x v="55"/>
    <x v="1"/>
    <s v="EQUIPO DE COMUNICACION"/>
    <x v="0"/>
    <n v="157266443"/>
    <n v="156346054"/>
    <n v="0"/>
    <n v="4706963.5199999996"/>
    <n v="4706963.5199999996"/>
    <n v="1908412.4"/>
    <n v="149506010.50999999"/>
    <n v="154212974.03"/>
    <n v="0.95625061640506759"/>
    <n v="224667.57"/>
    <n v="224667.57"/>
    <n v="0"/>
    <n v="0"/>
    <n v="0"/>
    <n v="-920389"/>
    <n v="0"/>
    <s v="280"/>
  </r>
  <r>
    <x v="56"/>
    <x v="1"/>
    <s v="EQUIPO Y MOBILIARIO DE OFICINA"/>
    <x v="0"/>
    <n v="12650000"/>
    <n v="9052985"/>
    <n v="0"/>
    <n v="6135900"/>
    <n v="6135900"/>
    <n v="0"/>
    <n v="2677480.9900000002"/>
    <n v="8813380.9900000002"/>
    <n v="0.29575670234734736"/>
    <n v="239604.01"/>
    <n v="239604.01"/>
    <n v="0"/>
    <n v="0"/>
    <n v="0"/>
    <n v="-3597015"/>
    <n v="0"/>
    <s v="280"/>
  </r>
  <r>
    <x v="57"/>
    <x v="1"/>
    <s v="EQUIPO Y PROGRAMAS DE COMPUTO"/>
    <x v="0"/>
    <n v="0"/>
    <n v="18507626"/>
    <n v="0"/>
    <n v="3443.56"/>
    <n v="3443.56"/>
    <n v="0"/>
    <n v="16990357.210000001"/>
    <n v="16993800.77"/>
    <n v="0.91801926459936034"/>
    <n v="1513825.23"/>
    <n v="1513825.23"/>
    <n v="0"/>
    <n v="0"/>
    <n v="18507626"/>
    <n v="0"/>
    <n v="0"/>
    <s v="001"/>
  </r>
  <r>
    <x v="57"/>
    <x v="1"/>
    <s v="EQUIPO Y PROGRAMAS DE COMPUTO"/>
    <x v="0"/>
    <n v="623968447"/>
    <n v="629835851"/>
    <n v="0"/>
    <n v="447242250.10000002"/>
    <n v="447242250.10000002"/>
    <n v="0"/>
    <n v="182579650.80000001"/>
    <n v="629821900.9000001"/>
    <n v="0.28988450008064087"/>
    <n v="13950.1"/>
    <n v="13950.1"/>
    <n v="0"/>
    <n v="0"/>
    <n v="5867404"/>
    <n v="0"/>
    <n v="0"/>
    <s v="280"/>
  </r>
  <r>
    <x v="58"/>
    <x v="1"/>
    <s v="MAQUINARIA, EQUIPO Y MOBILIARIO DIVERSO"/>
    <x v="0"/>
    <n v="51000000"/>
    <n v="51000000"/>
    <n v="0"/>
    <n v="0"/>
    <n v="0"/>
    <n v="0"/>
    <n v="50258074.130000003"/>
    <n v="50258074.130000003"/>
    <n v="0.98545243392156867"/>
    <n v="741925.87"/>
    <n v="741925.87"/>
    <n v="0"/>
    <n v="0"/>
    <n v="0"/>
    <n v="0"/>
    <n v="0"/>
    <s v="280"/>
  </r>
  <r>
    <x v="59"/>
    <x v="1"/>
    <s v="BIENES DURADEROS DIVERSOS"/>
    <x v="0"/>
    <n v="79300000"/>
    <n v="79300000"/>
    <n v="0"/>
    <n v="4821557.49"/>
    <n v="4821557.49"/>
    <n v="0"/>
    <n v="60191089.68"/>
    <n v="65012647.170000002"/>
    <n v="0.75903013467843627"/>
    <n v="14287352.83"/>
    <n v="14287352.83"/>
    <n v="0"/>
    <n v="0"/>
    <n v="0"/>
    <n v="0"/>
    <n v="0"/>
    <s v="280"/>
  </r>
  <r>
    <x v="60"/>
    <x v="1"/>
    <s v="BIENES INTANGIBLES"/>
    <x v="0"/>
    <n v="79300000"/>
    <n v="79300000"/>
    <n v="0"/>
    <n v="4821557.49"/>
    <n v="4821557.49"/>
    <n v="0"/>
    <n v="60191089.68"/>
    <n v="65012647.170000002"/>
    <n v="0.75903013467843627"/>
    <n v="14287352.83"/>
    <n v="14287352.83"/>
    <n v="0"/>
    <n v="0"/>
    <n v="0"/>
    <n v="0"/>
    <n v="0"/>
    <s v="001"/>
  </r>
  <r>
    <x v="61"/>
    <x v="0"/>
    <s v="TRANSFERENCIAS CORRIENTES"/>
    <x v="0"/>
    <n v="2047486618"/>
    <n v="2144587943"/>
    <n v="0"/>
    <n v="311771857.08999997"/>
    <n v="311771857.08999997"/>
    <n v="0"/>
    <n v="1825105655.8900001"/>
    <n v="2136877512.98"/>
    <n v="0.85102859122527486"/>
    <n v="7710430.0199999996"/>
    <n v="7710430.0199999996"/>
    <n v="0"/>
    <n v="0"/>
    <n v="299419800"/>
    <n v="-202318475"/>
    <n v="0"/>
    <s v="001"/>
  </r>
  <r>
    <x v="62"/>
    <x v="1"/>
    <s v="CCSS CONTRIBUCION ESTATAL SEGURO PENSIONES (CONTRIBUCION ESTATAL AL SEGURO DE PENSIONES, SEGUN LEY NO. 17 DEL 22 DE OCTUBRE DE 1943, LEY"/>
    <x v="0"/>
    <n v="40649942"/>
    <n v="36616152"/>
    <n v="0"/>
    <n v="2522928.73"/>
    <n v="2522928.73"/>
    <n v="0"/>
    <n v="32335686.27"/>
    <n v="34858615"/>
    <n v="0.8830989741904065"/>
    <n v="1757537"/>
    <n v="1757537"/>
    <n v="0"/>
    <n v="0"/>
    <n v="0"/>
    <n v="-4033790"/>
    <n v="0"/>
    <s v="001"/>
  </r>
  <r>
    <x v="63"/>
    <x v="1"/>
    <s v="UNIVERSIDAD DE COSTA RICA (INCLUYE ¢32.400.000,00 PROVENIENTES SEGUN ARTICULO 36 DE LEY NO. 4895 DEL 16/11/1971 Y"/>
    <x v="0"/>
    <n v="32400000"/>
    <n v="32400000"/>
    <n v="0"/>
    <n v="10455620.66"/>
    <n v="10455620.66"/>
    <n v="0"/>
    <n v="21944379.34"/>
    <n v="32400000"/>
    <n v="0.67729565864197527"/>
    <n v="0"/>
    <n v="0"/>
    <n v="0"/>
    <n v="0"/>
    <n v="0"/>
    <n v="0"/>
    <n v="0"/>
    <s v="001"/>
  </r>
  <r>
    <x v="64"/>
    <x v="1"/>
    <s v="CCSS CONTRIBUCION ESTATAL SEGURO SALUD (CONTRIBUCION ESTATAL AL SEGURO DE SALUD, SEGUN LEY NO. 17 DEL 22 DE OCTUBRE DE 1943, LEY"/>
    <x v="0"/>
    <n v="6472921"/>
    <n v="5830597"/>
    <n v="0"/>
    <n v="401740.36"/>
    <n v="401740.36"/>
    <n v="0"/>
    <n v="5148994.6399999997"/>
    <n v="5550735"/>
    <n v="0.88309904457468069"/>
    <n v="279862"/>
    <n v="279862"/>
    <n v="0"/>
    <n v="0"/>
    <n v="0"/>
    <n v="-642324"/>
    <n v="0"/>
    <s v="001"/>
  </r>
  <r>
    <x v="65"/>
    <x v="1"/>
    <s v="COMISION DE ENERGIA ATOMICA DE COSTA RICA (PARA GASTOS DE OPERACION, LEY N°.4383 DEL 18/08/1969, ART 40 Y 22, 23 Y 24 DEL TITULO IV DE"/>
    <x v="0"/>
    <n v="95012957"/>
    <n v="95012957"/>
    <n v="0"/>
    <n v="22380717.579999998"/>
    <n v="22380717.579999998"/>
    <n v="0"/>
    <n v="72632239.420000002"/>
    <n v="95012957"/>
    <n v="0.76444562629494839"/>
    <n v="0"/>
    <n v="0"/>
    <n v="0"/>
    <n v="0"/>
    <n v="0"/>
    <n v="0"/>
    <n v="0"/>
    <s v="001"/>
  </r>
  <r>
    <x v="66"/>
    <x v="1"/>
    <s v="PROMOTORA COSTARRICENSE DE INNOVACION E INVESTIGACION (PARA GASTOS OPERATIVOS SEGUN ARTICULO 17 INCISO 1) DE LA LEY NO. 9971"/>
    <x v="0"/>
    <n v="1153508437"/>
    <n v="1040508437"/>
    <n v="0"/>
    <n v="116736664.34999999"/>
    <n v="116736664.34999999"/>
    <n v="0"/>
    <n v="923771772.64999998"/>
    <n v="1040508437"/>
    <n v="0.88780805594755596"/>
    <n v="0"/>
    <n v="0"/>
    <n v="0"/>
    <n v="0"/>
    <n v="0"/>
    <n v="-113000000"/>
    <n v="0"/>
    <s v="001"/>
  </r>
  <r>
    <x v="67"/>
    <x v="1"/>
    <s v="PROMOTORA COSTARRICENSE DE INNOVACION E INVESTIGACION (PARA EL FONDO DE INCENTIVOS, EMPRESAS PRODUCTIVAS DE BIENES Y SERVICIOS,"/>
    <x v="0"/>
    <n v="300000000"/>
    <n v="433563400"/>
    <n v="0"/>
    <n v="92267735.099999994"/>
    <n v="92267735.099999994"/>
    <n v="0"/>
    <n v="341295664.89999998"/>
    <n v="433563400"/>
    <n v="0.78718744455828138"/>
    <n v="0"/>
    <n v="0"/>
    <n v="0"/>
    <n v="0"/>
    <n v="133563400"/>
    <n v="0"/>
    <n v="0"/>
    <s v="001"/>
  </r>
  <r>
    <x v="68"/>
    <x v="1"/>
    <s v="PROMOTORA COSTARRICENSE DE INNOVACION E INVESTIGACION (PARA FONDO CONCURSABLE PARA EL DESARROLLO TECNOLOGICO E INNOVACION PARA PYMES Y"/>
    <x v="0"/>
    <n v="118000000"/>
    <n v="118000000"/>
    <n v="0"/>
    <n v="9833333.3699999992"/>
    <n v="9833333.3699999992"/>
    <n v="0"/>
    <n v="108166666.63"/>
    <n v="118000000"/>
    <n v="0.91666666635593219"/>
    <n v="0"/>
    <n v="0"/>
    <n v="0"/>
    <n v="0"/>
    <n v="0"/>
    <n v="0"/>
    <n v="0"/>
    <s v="001"/>
  </r>
  <r>
    <x v="69"/>
    <x v="1"/>
    <s v="ACADEMIA NACIONAL DE CIENCIAS (PARA GASTOS OPERATIVOS Y FORTALECIMIENTO DE PROGRAMAS DE CIENCIA Y TECNOLOGIA SEGUN LEY NO."/>
    <x v="0"/>
    <n v="67000000"/>
    <n v="67000000"/>
    <n v="0"/>
    <n v="6308680.4000000004"/>
    <n v="6308680.4000000004"/>
    <n v="0"/>
    <n v="60691319.600000001"/>
    <n v="67000000"/>
    <n v="0.9058405910447761"/>
    <n v="0"/>
    <n v="0"/>
    <n v="0"/>
    <n v="0"/>
    <n v="0"/>
    <n v="0"/>
    <n v="0"/>
    <s v="001"/>
  </r>
  <r>
    <x v="70"/>
    <x v="1"/>
    <s v="PRESTACIONES LEGALES"/>
    <x v="0"/>
    <n v="20000000"/>
    <n v="11000000"/>
    <n v="0"/>
    <n v="81137.37"/>
    <n v="81137.37"/>
    <n v="0"/>
    <n v="10098367.609999999"/>
    <n v="10179504.979999999"/>
    <n v="0.91803341909090908"/>
    <n v="820495.02"/>
    <n v="820495.02"/>
    <n v="0"/>
    <n v="0"/>
    <n v="0"/>
    <n v="-9000000"/>
    <n v="0"/>
    <s v="001"/>
  </r>
  <r>
    <x v="71"/>
    <x v="1"/>
    <s v="OTRAS PRESTACIONES"/>
    <x v="0"/>
    <n v="13800000"/>
    <n v="13800000"/>
    <n v="0"/>
    <n v="0"/>
    <n v="0"/>
    <n v="0"/>
    <n v="8947464"/>
    <n v="8947464"/>
    <n v="0.64836695652173915"/>
    <n v="4852536"/>
    <n v="4852536"/>
    <n v="0"/>
    <n v="0"/>
    <n v="0"/>
    <n v="0"/>
    <n v="0"/>
    <s v="001"/>
  </r>
  <r>
    <x v="72"/>
    <x v="1"/>
    <s v="INDEMNIZACIONES"/>
    <x v="0"/>
    <n v="0"/>
    <n v="165856400"/>
    <n v="0"/>
    <n v="50783299.170000002"/>
    <n v="50783299.170000002"/>
    <n v="0"/>
    <n v="115073100.83"/>
    <n v="165856400"/>
    <n v="0.6938116396473093"/>
    <n v="0"/>
    <n v="0"/>
    <n v="0"/>
    <n v="0"/>
    <n v="165856400"/>
    <n v="0"/>
    <n v="0"/>
    <s v="001"/>
  </r>
  <r>
    <x v="73"/>
    <x v="1"/>
    <s v="ORGANIZACION INTERNACIONAL DE ENERGIA ATOMICA (PAGO PARCIAL DE LA CUOTA ANUAL ORDINARIA DEL PRESUPUESTO REGULAR 2025 Y SALDO PENDIENTE DEL"/>
    <x v="0"/>
    <n v="200642361"/>
    <n v="125000000"/>
    <n v="0"/>
    <n v="0"/>
    <n v="0"/>
    <n v="0"/>
    <n v="125000000"/>
    <n v="125000000"/>
    <n v="1"/>
    <n v="0"/>
    <n v="0"/>
    <n v="0"/>
    <n v="0"/>
    <n v="0"/>
    <n v="-75642361"/>
    <n v="0"/>
    <s v="508"/>
  </r>
  <r>
    <x v="0"/>
    <x v="0"/>
    <s v="REMUNERACIONES"/>
    <x v="1"/>
    <n v="0"/>
    <n v="273438598.06999999"/>
    <n v="0"/>
    <n v="0"/>
    <n v="0"/>
    <n v="0"/>
    <n v="0"/>
    <n v="0"/>
    <n v="0"/>
    <n v="273438598.06999999"/>
    <n v="273438598.06999999"/>
    <n v="0"/>
    <n v="0"/>
    <n v="273438598.06999999"/>
    <n v="0"/>
    <n v="0"/>
    <s v="508"/>
  </r>
  <r>
    <x v="74"/>
    <x v="1"/>
    <s v="SERVICIOS ESPECIALES"/>
    <x v="1"/>
    <n v="0"/>
    <n v="85338007.319999993"/>
    <n v="0"/>
    <n v="0"/>
    <n v="0"/>
    <n v="0"/>
    <n v="0"/>
    <n v="0"/>
    <n v="0"/>
    <n v="85338007.319999993"/>
    <n v="85338007.319999993"/>
    <n v="0"/>
    <n v="0"/>
    <n v="85338007.319999993"/>
    <n v="0"/>
    <n v="0"/>
    <s v="508"/>
  </r>
  <r>
    <x v="2"/>
    <x v="1"/>
    <s v="TIEMPO EXTRAORDINARIO"/>
    <x v="1"/>
    <n v="0"/>
    <n v="580000"/>
    <n v="0"/>
    <n v="0"/>
    <n v="0"/>
    <n v="0"/>
    <n v="0"/>
    <n v="0"/>
    <n v="0"/>
    <n v="580000"/>
    <n v="580000"/>
    <n v="0"/>
    <n v="0"/>
    <n v="580000"/>
    <n v="0"/>
    <n v="0"/>
    <s v="508"/>
  </r>
  <r>
    <x v="3"/>
    <x v="1"/>
    <s v="RETRIBUCION POR AÑOS SERVIDOS"/>
    <x v="1"/>
    <n v="0"/>
    <n v="19815092.129999999"/>
    <n v="0"/>
    <n v="0"/>
    <n v="0"/>
    <n v="0"/>
    <n v="0"/>
    <n v="0"/>
    <n v="0"/>
    <n v="19815092.129999999"/>
    <n v="19815092.129999999"/>
    <n v="0"/>
    <n v="0"/>
    <n v="19815092.129999999"/>
    <n v="0"/>
    <n v="0"/>
    <s v="508"/>
  </r>
  <r>
    <x v="4"/>
    <x v="1"/>
    <s v="RESTRICCION AL EJERCICIO LIBERAL DE LA PROFESION"/>
    <x v="1"/>
    <n v="0"/>
    <n v="88436342.579999998"/>
    <n v="0"/>
    <n v="0"/>
    <n v="0"/>
    <n v="0"/>
    <n v="0"/>
    <n v="0"/>
    <n v="0"/>
    <n v="88436342.579999998"/>
    <n v="88436342.579999998"/>
    <n v="0"/>
    <n v="0"/>
    <n v="88436342.579999998"/>
    <n v="0"/>
    <n v="0"/>
    <s v="508"/>
  </r>
  <r>
    <x v="5"/>
    <x v="1"/>
    <s v="DECIMOTERCER MES"/>
    <x v="1"/>
    <n v="0"/>
    <n v="18874129.07"/>
    <n v="0"/>
    <n v="0"/>
    <n v="0"/>
    <n v="0"/>
    <n v="0"/>
    <n v="0"/>
    <n v="0"/>
    <n v="18874129.07"/>
    <n v="18874129.07"/>
    <n v="0"/>
    <n v="0"/>
    <n v="18874129.07"/>
    <n v="0"/>
    <n v="0"/>
    <s v="508"/>
  </r>
  <r>
    <x v="6"/>
    <x v="1"/>
    <s v="SALARIO ESCOLAR"/>
    <x v="1"/>
    <n v="0"/>
    <n v="12221694.67"/>
    <n v="0"/>
    <n v="0"/>
    <n v="0"/>
    <n v="0"/>
    <n v="0"/>
    <n v="0"/>
    <n v="0"/>
    <n v="12221694.67"/>
    <n v="12221694.67"/>
    <n v="0"/>
    <n v="0"/>
    <n v="12221694.67"/>
    <n v="0"/>
    <n v="0"/>
    <s v="508"/>
  </r>
  <r>
    <x v="7"/>
    <x v="1"/>
    <s v="OTROS INCENTIVOS SALARIALES"/>
    <x v="1"/>
    <n v="0"/>
    <n v="9922032.0399999991"/>
    <n v="0"/>
    <n v="0"/>
    <n v="0"/>
    <n v="0"/>
    <n v="0"/>
    <n v="0"/>
    <n v="0"/>
    <n v="9922032.0399999991"/>
    <n v="9922032.0399999991"/>
    <n v="0"/>
    <n v="0"/>
    <n v="9922032.0399999991"/>
    <n v="0"/>
    <n v="0"/>
    <s v="508"/>
  </r>
  <r>
    <x v="75"/>
    <x v="1"/>
    <s v="CCSS CONTRIBUCION PATRONAL SEGURO SALUD (SEGUN LEY CONSTITUTIVA DE LA C.C.S.S. Y REGLAME NTO NO. 7082 DEL 03/12/1996 Y SUS REFORMAS)."/>
    <x v="1"/>
    <n v="0"/>
    <n v="18994406.329999998"/>
    <n v="0"/>
    <n v="0"/>
    <n v="0"/>
    <n v="0"/>
    <n v="0"/>
    <n v="0"/>
    <n v="0"/>
    <n v="18994406.329999998"/>
    <n v="18994406.329999998"/>
    <n v="0"/>
    <n v="0"/>
    <n v="18994406.329999998"/>
    <n v="0"/>
    <n v="0"/>
    <s v="508"/>
  </r>
  <r>
    <x v="76"/>
    <x v="1"/>
    <s v="BANCO POPULAR Y DE DESARROLLO COMUNAL (SEGUN LEY NO. 4351 DEL 11/07/1969, LEY ORGANICA DEL B.P.D.C.)."/>
    <x v="1"/>
    <n v="0"/>
    <n v="1030780.77"/>
    <n v="0"/>
    <n v="0"/>
    <n v="0"/>
    <n v="0"/>
    <n v="0"/>
    <n v="0"/>
    <n v="0"/>
    <n v="1030780.77"/>
    <n v="1030780.77"/>
    <n v="0"/>
    <n v="0"/>
    <n v="1030780.77"/>
    <n v="0"/>
    <n v="0"/>
    <s v="508"/>
  </r>
  <r>
    <x v="77"/>
    <x v="1"/>
    <s v="CCSS CONTRIBUCION PATRONAL SEGURO PENSIONES (SEGUN LEY NO. 17 DEL 22/10/1943, LEY CONSTITUTIVA DE LA C.C.S.S. Y REGLAMENTO NO. 6898"/>
    <x v="1"/>
    <n v="0"/>
    <n v="9449329.1600000001"/>
    <n v="0"/>
    <n v="0"/>
    <n v="0"/>
    <n v="0"/>
    <n v="0"/>
    <n v="0"/>
    <n v="0"/>
    <n v="9449329.1600000001"/>
    <n v="9449329.1600000001"/>
    <n v="0"/>
    <n v="0"/>
    <n v="9449329.1600000001"/>
    <n v="0"/>
    <n v="0"/>
    <s v="508"/>
  </r>
  <r>
    <x v="78"/>
    <x v="1"/>
    <s v="CCSS APORTE PATRONAL REGIMEN PENSIONES (SEGUN LEY DE PROTECCION AL TRABAJADOR NO. 7983 DEL 16 DE FEBRERO DEL 2000)."/>
    <x v="1"/>
    <n v="0"/>
    <n v="1666940.38"/>
    <n v="0"/>
    <n v="0"/>
    <n v="0"/>
    <n v="0"/>
    <n v="0"/>
    <n v="0"/>
    <n v="0"/>
    <n v="1666940.38"/>
    <n v="1666940.38"/>
    <n v="0"/>
    <n v="0"/>
    <n v="1666940.38"/>
    <n v="0"/>
    <n v="0"/>
    <s v="508"/>
  </r>
  <r>
    <x v="79"/>
    <x v="1"/>
    <s v="CCSS APORTE PATRONAL FONDO CAPITALIZACION LABORAL (SEGUN LEY DE PROTECCION AL TRABAJADOR NO. 7983 DEL 16 DE FEBRERO DEL 2000)."/>
    <x v="1"/>
    <n v="0"/>
    <n v="7109843.6200000001"/>
    <n v="0"/>
    <n v="0"/>
    <n v="0"/>
    <n v="0"/>
    <n v="0"/>
    <n v="0"/>
    <n v="0"/>
    <n v="7109843.6200000001"/>
    <n v="7109843.6200000001"/>
    <n v="0"/>
    <n v="0"/>
    <n v="7109843.6200000001"/>
    <n v="0"/>
    <n v="0"/>
    <s v="508"/>
  </r>
  <r>
    <x v="14"/>
    <x v="0"/>
    <s v="SERVICIOS"/>
    <x v="1"/>
    <n v="0"/>
    <n v="59110150.950000003"/>
    <n v="0"/>
    <n v="0"/>
    <n v="0"/>
    <n v="0"/>
    <n v="0"/>
    <n v="0"/>
    <n v="0"/>
    <n v="59110150.950000003"/>
    <n v="59110150.950000003"/>
    <n v="0"/>
    <n v="0"/>
    <n v="59110150.950000003"/>
    <n v="0"/>
    <n v="0"/>
    <s v="508"/>
  </r>
  <r>
    <x v="22"/>
    <x v="1"/>
    <s v="INFORMACION"/>
    <x v="1"/>
    <n v="0"/>
    <n v="2500000"/>
    <n v="0"/>
    <n v="0"/>
    <n v="0"/>
    <n v="0"/>
    <n v="0"/>
    <n v="0"/>
    <n v="0"/>
    <n v="2500000"/>
    <n v="2500000"/>
    <n v="0"/>
    <n v="0"/>
    <n v="2500000"/>
    <n v="0"/>
    <n v="0"/>
    <s v="508"/>
  </r>
  <r>
    <x v="26"/>
    <x v="1"/>
    <s v="SERVICIOS EN CIENCIAS ECONOMICAS Y SOCIALES"/>
    <x v="1"/>
    <n v="0"/>
    <n v="55445150.950000003"/>
    <n v="0"/>
    <n v="0"/>
    <n v="0"/>
    <n v="0"/>
    <n v="0"/>
    <n v="0"/>
    <n v="0"/>
    <n v="55445150.950000003"/>
    <n v="55445150.950000003"/>
    <n v="0"/>
    <n v="0"/>
    <n v="55445150.950000003"/>
    <n v="0"/>
    <n v="0"/>
    <s v="508"/>
  </r>
  <r>
    <x v="31"/>
    <x v="1"/>
    <s v="VIATICOS DENTRO DEL PAIS"/>
    <x v="1"/>
    <n v="0"/>
    <n v="1165000"/>
    <n v="0"/>
    <n v="0"/>
    <n v="0"/>
    <n v="0"/>
    <n v="0"/>
    <n v="0"/>
    <n v="0"/>
    <n v="1165000"/>
    <n v="1165000"/>
    <n v="0"/>
    <n v="0"/>
    <n v="1165000"/>
    <n v="0"/>
    <n v="0"/>
    <s v="508"/>
  </r>
  <r>
    <x v="61"/>
    <x v="0"/>
    <s v="TRANSFERENCIAS CORRIENTES"/>
    <x v="1"/>
    <n v="0"/>
    <n v="28752799.57"/>
    <n v="0"/>
    <n v="0"/>
    <n v="0"/>
    <n v="0"/>
    <n v="0"/>
    <n v="0"/>
    <n v="0"/>
    <n v="28752799.57"/>
    <n v="28752799.57"/>
    <n v="0"/>
    <n v="0"/>
    <n v="28752799.57"/>
    <n v="0"/>
    <n v="0"/>
    <s v="508"/>
  </r>
  <r>
    <x v="70"/>
    <x v="1"/>
    <s v="PRESTACIONES LEGALES"/>
    <x v="1"/>
    <n v="0"/>
    <n v="25509404.57"/>
    <n v="0"/>
    <n v="0"/>
    <n v="0"/>
    <n v="0"/>
    <n v="0"/>
    <n v="0"/>
    <n v="0"/>
    <n v="25509404.57"/>
    <n v="25509404.57"/>
    <n v="0"/>
    <n v="0"/>
    <n v="25509404.57"/>
    <n v="0"/>
    <n v="0"/>
    <s v="508"/>
  </r>
  <r>
    <x v="71"/>
    <x v="1"/>
    <s v="OTRAS PRESTACIONES"/>
    <x v="1"/>
    <n v="0"/>
    <n v="3243395"/>
    <n v="0"/>
    <n v="0"/>
    <n v="0"/>
    <n v="0"/>
    <n v="0"/>
    <n v="0"/>
    <n v="0"/>
    <n v="3243395"/>
    <n v="3243395"/>
    <n v="0"/>
    <n v="0"/>
    <n v="3243395"/>
    <n v="0"/>
    <n v="0"/>
    <s v="508"/>
  </r>
  <r>
    <x v="80"/>
    <x v="0"/>
    <s v="TRANSFERENCIAS DE CAPITAL"/>
    <x v="1"/>
    <n v="0"/>
    <n v="2136789484.3699999"/>
    <n v="0"/>
    <n v="710868049.22000003"/>
    <n v="710868049.22000003"/>
    <n v="0"/>
    <n v="32632463.469999999"/>
    <n v="743500512.69000006"/>
    <n v="1.5271725974269847E-2"/>
    <n v="1393288971.6800001"/>
    <n v="1393288971.6800001"/>
    <n v="0"/>
    <n v="0"/>
    <n v="2136789484.3699999"/>
    <n v="0"/>
    <n v="0"/>
    <s v="508"/>
  </r>
  <r>
    <x v="81"/>
    <x v="1"/>
    <s v="CCSS CONTRIBUCION ESTATAL SEGURO PENSIONES (CONTRIBUCION ESTATAL AL SEGURO DE PENSIONES, SEGUN LEY NO.17 DE 22/10/1943, LEY CONSTITUTIVA"/>
    <x v="1"/>
    <n v="0"/>
    <n v="1750274.82"/>
    <n v="0"/>
    <n v="0"/>
    <n v="0"/>
    <n v="0"/>
    <n v="0"/>
    <n v="0"/>
    <n v="0"/>
    <n v="1750274.82"/>
    <n v="1750274.82"/>
    <n v="0"/>
    <n v="0"/>
    <n v="1750274.82"/>
    <n v="0"/>
    <n v="0"/>
    <s v="508"/>
  </r>
  <r>
    <x v="82"/>
    <x v="1"/>
    <s v="CCSS CONTRIBUCION ESTATAL SEGURO SALUD CONTRIBUCION ESTATAL AL SEGURO DE SALUD, SEGUN EY NO. 17 DEL 22/10/1943, LEY CONSTITUTIVA DE LA"/>
    <x v="1"/>
    <n v="0"/>
    <n v="515521.52"/>
    <n v="0"/>
    <n v="0"/>
    <n v="0"/>
    <n v="0"/>
    <n v="0"/>
    <n v="0"/>
    <n v="0"/>
    <n v="515521.52"/>
    <n v="515521.52"/>
    <n v="0"/>
    <n v="0"/>
    <n v="515521.52"/>
    <n v="0"/>
    <n v="0"/>
    <s v="508"/>
  </r>
  <r>
    <x v="83"/>
    <x v="1"/>
    <s v="TRANSFERENCIAS DE CAPITAL A PERSONAS (PARA AUMENTAR LA OFERTA DE CAPITAL HUMANO AVANZADO, EL CUAL ES REQUERIDO PARA LA"/>
    <x v="1"/>
    <n v="0"/>
    <n v="857852208.39999998"/>
    <n v="0"/>
    <n v="55680311.210000001"/>
    <n v="55680311.210000001"/>
    <n v="0"/>
    <n v="0"/>
    <n v="55680311.210000001"/>
    <n v="0"/>
    <n v="802171897.19000006"/>
    <n v="802171897.19000006"/>
    <n v="0"/>
    <n v="0"/>
    <n v="857852208.39999998"/>
    <n v="0"/>
    <n v="0"/>
    <s v="508"/>
  </r>
  <r>
    <x v="84"/>
    <x v="1"/>
    <s v="TRANSFERENCIAS DE CAPITAL A PERSONAS (BECAS A TERCERAS PERSONAS, SEGUN COMPONENTE II, SUBCOMPONENTE II.1. DEL ANEXO UNICO DE LA LEY NO."/>
    <x v="1"/>
    <n v="0"/>
    <n v="412883526.22000003"/>
    <n v="0"/>
    <n v="147246781.08000001"/>
    <n v="147246781.08000001"/>
    <n v="0"/>
    <n v="0"/>
    <n v="147246781.08000001"/>
    <n v="0"/>
    <n v="265636745.13999999"/>
    <n v="265636745.13999999"/>
    <n v="0"/>
    <n v="0"/>
    <n v="412883526.22000003"/>
    <n v="0"/>
    <n v="0"/>
    <s v="508"/>
  </r>
  <r>
    <x v="85"/>
    <x v="1"/>
    <s v="TRANSFERENCIAS DE CAPITAL A EMPRESAS PRIVADAS (PARA ESTIMULAR LA INNOVACION EN EMPRESAS Y FOMENTAR LA CREACION DE EMPRESAS DE BASE"/>
    <x v="1"/>
    <n v="0"/>
    <n v="863787953.40999997"/>
    <n v="0"/>
    <n v="507940956.93000001"/>
    <n v="507940956.93000001"/>
    <n v="0"/>
    <n v="32632463.469999999"/>
    <n v="540573420.39999998"/>
    <n v="3.7778326661278276E-2"/>
    <n v="323214533.00999999"/>
    <n v="323214533.00999999"/>
    <n v="0"/>
    <n v="0"/>
    <n v="863787953.40999997"/>
    <n v="0"/>
    <n v="0"/>
    <s v="001"/>
  </r>
  <r>
    <x v="0"/>
    <x v="0"/>
    <s v="REMUNERACIONES"/>
    <x v="2"/>
    <n v="2036260424"/>
    <n v="1788917162"/>
    <n v="0"/>
    <n v="28013474"/>
    <n v="28013474"/>
    <n v="0"/>
    <n v="1339992696.1099999"/>
    <n v="1368006170.1099999"/>
    <n v="0.74905240140459894"/>
    <n v="420910991.88999999"/>
    <n v="420910991.88999999"/>
    <n v="0"/>
    <n v="0"/>
    <n v="0"/>
    <n v="-247343262"/>
    <n v="0"/>
    <s v="001"/>
  </r>
  <r>
    <x v="1"/>
    <x v="1"/>
    <s v="SUELDOS PARA CARGOS FIJOS"/>
    <x v="2"/>
    <n v="1489008284"/>
    <n v="1295776408"/>
    <n v="0"/>
    <n v="0"/>
    <n v="0"/>
    <n v="0"/>
    <n v="1030454997.8"/>
    <n v="1030454997.8"/>
    <n v="0.79524136373997012"/>
    <n v="265321410.19999999"/>
    <n v="265321410.19999999"/>
    <n v="0"/>
    <n v="0"/>
    <n v="0"/>
    <n v="-193231876"/>
    <n v="0"/>
    <s v="001"/>
  </r>
  <r>
    <x v="5"/>
    <x v="1"/>
    <s v="DECIMOTERCER MES"/>
    <x v="2"/>
    <n v="129506438"/>
    <n v="113403782"/>
    <n v="0"/>
    <n v="0"/>
    <n v="0"/>
    <n v="0"/>
    <n v="0"/>
    <n v="0"/>
    <n v="0"/>
    <n v="113403782"/>
    <n v="113403782"/>
    <n v="0"/>
    <n v="0"/>
    <n v="0"/>
    <n v="-16102656"/>
    <n v="0"/>
    <s v="001"/>
  </r>
  <r>
    <x v="6"/>
    <x v="1"/>
    <s v="SALARIO ESCOLAR"/>
    <x v="2"/>
    <n v="104335065"/>
    <n v="104335065"/>
    <n v="0"/>
    <n v="0"/>
    <n v="0"/>
    <n v="0"/>
    <n v="89927224.310000002"/>
    <n v="89927224.310000002"/>
    <n v="0.86190797226224958"/>
    <n v="14407840.689999999"/>
    <n v="14407840.689999999"/>
    <n v="0"/>
    <n v="0"/>
    <n v="0"/>
    <n v="0"/>
    <n v="0"/>
    <s v="001"/>
  </r>
  <r>
    <x v="86"/>
    <x v="1"/>
    <s v="CCSS CONTRIBUCION PATRONAL SEGURO SALUD (CONTRIBUCION PATRONAL SEGURO DE SALUD, SEGUN LEY NO. 17 DEL 22 DE OCTUBRE DE 1943, LEY"/>
    <x v="2"/>
    <n v="147384260"/>
    <n v="129510309"/>
    <n v="0"/>
    <n v="5138581"/>
    <n v="5138581"/>
    <n v="0"/>
    <n v="103273799"/>
    <n v="108412380"/>
    <n v="0.79741759399245971"/>
    <n v="21097929"/>
    <n v="21097929"/>
    <n v="0"/>
    <n v="0"/>
    <n v="0"/>
    <n v="-17873951"/>
    <n v="0"/>
    <s v="001"/>
  </r>
  <r>
    <x v="87"/>
    <x v="1"/>
    <s v="BANCO POPULAR Y DE DESARROLLO COMUNAL. (BPDC) (SEGUN LEY NO. 4351 DEL 11 DE JULIO DE 1969, LEY ORGANICA DEL B.P.D.C.)."/>
    <x v="2"/>
    <n v="7966717"/>
    <n v="7000552"/>
    <n v="0"/>
    <n v="331709"/>
    <n v="331709"/>
    <n v="0"/>
    <n v="5582474"/>
    <n v="5914183"/>
    <n v="0.79743340239455407"/>
    <n v="1086369"/>
    <n v="1086369"/>
    <n v="0"/>
    <n v="0"/>
    <n v="0"/>
    <n v="-966165"/>
    <n v="0"/>
    <s v="001"/>
  </r>
  <r>
    <x v="88"/>
    <x v="1"/>
    <s v="CCSS CONTRIBUCION PATRONAL SEGURO PENSIONES (CONTRIBUCION PATRONAL SEGURO DE PENSIONES, SEGUN LEY NO. 17 DEL 22 DE OCTUBRE DE 1943, LEY"/>
    <x v="2"/>
    <n v="86359210"/>
    <n v="75886036"/>
    <n v="0"/>
    <n v="13556858"/>
    <n v="13556858"/>
    <n v="0"/>
    <n v="60512883"/>
    <n v="74069741"/>
    <n v="0.7974178938533566"/>
    <n v="1816295"/>
    <n v="1816295"/>
    <n v="0"/>
    <n v="0"/>
    <n v="0"/>
    <n v="-10473174"/>
    <n v="0"/>
    <s v="001"/>
  </r>
  <r>
    <x v="89"/>
    <x v="1"/>
    <s v="CCSS APORTE PATRONAL REGIMEN PENSIONES (APORTE PATRONAL AL REGIMEN DE PENSIONES, SEGUN LEY DE PROTECCION AL TRABAJADOR NO. 7983 DEL 16"/>
    <x v="2"/>
    <n v="47800300"/>
    <n v="42003341"/>
    <n v="0"/>
    <n v="5990772"/>
    <n v="5990772"/>
    <n v="0"/>
    <n v="33494324"/>
    <n v="39485096"/>
    <n v="0.79742047186198828"/>
    <n v="2518245"/>
    <n v="2518245"/>
    <n v="0"/>
    <n v="0"/>
    <n v="0"/>
    <n v="-5796959"/>
    <n v="0"/>
    <s v="001"/>
  </r>
  <r>
    <x v="90"/>
    <x v="1"/>
    <s v="CCSS APORTE PATRONAL FONDO CAPITALIZACION LABORAL (APORTE PATRONAL AL FONDO DE CAPITALIZACION LABORAL, SEGUN LEY DE PROTECCION AL TRABAJADOR"/>
    <x v="2"/>
    <n v="23900150"/>
    <n v="21001669"/>
    <n v="0"/>
    <n v="2995554"/>
    <n v="2995554"/>
    <n v="0"/>
    <n v="16746994"/>
    <n v="19742548"/>
    <n v="0.79741252945182595"/>
    <n v="1259121"/>
    <n v="1259121"/>
    <n v="0"/>
    <n v="0"/>
    <n v="0"/>
    <n v="-2898481"/>
    <n v="0"/>
    <s v="001"/>
  </r>
  <r>
    <x v="14"/>
    <x v="0"/>
    <s v="SERVICIOS"/>
    <x v="2"/>
    <n v="164592000"/>
    <n v="143203000"/>
    <n v="0"/>
    <n v="38519431.560000002"/>
    <n v="38519431.560000002"/>
    <n v="10454369.43"/>
    <n v="88775914.870000005"/>
    <n v="127295346.43000001"/>
    <n v="0.61993055222306803"/>
    <n v="5453283.8099999996"/>
    <n v="5453284.1399999997"/>
    <n v="0"/>
    <n v="0"/>
    <n v="36000000"/>
    <n v="-57389000"/>
    <n v="0"/>
    <s v="001"/>
  </r>
  <r>
    <x v="21"/>
    <x v="1"/>
    <s v="SERVICIO DE TELECOMUNICACIONES"/>
    <x v="2"/>
    <n v="2200000"/>
    <n v="0"/>
    <n v="0"/>
    <n v="0"/>
    <n v="0"/>
    <n v="0"/>
    <n v="0"/>
    <n v="0"/>
    <e v="#DIV/0!"/>
    <n v="0"/>
    <n v="0"/>
    <n v="0"/>
    <n v="0"/>
    <n v="0"/>
    <n v="-2200000"/>
    <n v="0"/>
    <s v="001"/>
  </r>
  <r>
    <x v="22"/>
    <x v="1"/>
    <s v="INFORMACION"/>
    <x v="2"/>
    <n v="6000000"/>
    <n v="10000000"/>
    <n v="0"/>
    <n v="2022000"/>
    <n v="2022000"/>
    <n v="0"/>
    <n v="7961335"/>
    <n v="9983335"/>
    <n v="0.79613350000000005"/>
    <n v="16665"/>
    <n v="16665"/>
    <n v="0"/>
    <n v="0"/>
    <n v="4000000"/>
    <n v="0"/>
    <n v="0"/>
    <s v="001"/>
  </r>
  <r>
    <x v="24"/>
    <x v="1"/>
    <s v="COMIS. Y GASTOS POR SERV. FINANCIEROS Y COMERCIAL."/>
    <x v="2"/>
    <n v="12000"/>
    <n v="12000"/>
    <n v="0"/>
    <n v="2242.65"/>
    <n v="2242.65"/>
    <n v="0"/>
    <n v="5757.35"/>
    <n v="8000"/>
    <n v="0.4797791666666667"/>
    <n v="4000"/>
    <n v="4000"/>
    <n v="0"/>
    <n v="0"/>
    <n v="0"/>
    <n v="0"/>
    <n v="0"/>
    <s v="001"/>
  </r>
  <r>
    <x v="25"/>
    <x v="1"/>
    <s v="SERVICIOS DE TECNOLOGIAS DE INFORMACION"/>
    <x v="2"/>
    <n v="0"/>
    <n v="25000000"/>
    <n v="0"/>
    <n v="0"/>
    <n v="0"/>
    <n v="8425000"/>
    <n v="16553495.57"/>
    <n v="16553495.57"/>
    <n v="0.66213982280000006"/>
    <n v="21504.43"/>
    <n v="21504.43"/>
    <n v="0"/>
    <n v="0"/>
    <n v="25000000"/>
    <n v="0"/>
    <n v="0"/>
    <s v="001"/>
  </r>
  <r>
    <x v="26"/>
    <x v="1"/>
    <s v="SERVICIOS EN CIENCIAS ECONOMICAS Y SOCIALES"/>
    <x v="2"/>
    <n v="81000000"/>
    <n v="35111000"/>
    <n v="0"/>
    <n v="24577161"/>
    <n v="24577161"/>
    <n v="0"/>
    <n v="10533069"/>
    <n v="35110230"/>
    <n v="0.29999342086525588"/>
    <n v="770"/>
    <n v="770"/>
    <n v="0"/>
    <n v="0"/>
    <n v="0"/>
    <n v="-45889000"/>
    <n v="0"/>
    <s v="001"/>
  </r>
  <r>
    <x v="28"/>
    <x v="1"/>
    <s v="SERVICIOS GENERALES"/>
    <x v="2"/>
    <n v="26400000"/>
    <n v="18500000"/>
    <n v="0"/>
    <n v="2186738.89"/>
    <n v="2186738.89"/>
    <n v="1093369.43"/>
    <n v="11330241.939999999"/>
    <n v="13516980.83"/>
    <n v="0.61244551027027028"/>
    <n v="3889649.74"/>
    <n v="3889649.74"/>
    <n v="0"/>
    <n v="0"/>
    <n v="0"/>
    <n v="-7900000"/>
    <n v="0"/>
    <s v="001"/>
  </r>
  <r>
    <x v="29"/>
    <x v="1"/>
    <s v="OTROS SERVICIOS DE GESTION Y APOYO"/>
    <x v="2"/>
    <n v="30000"/>
    <n v="30000"/>
    <n v="0"/>
    <n v="0"/>
    <n v="0"/>
    <n v="0"/>
    <n v="12081.41"/>
    <n v="12081.41"/>
    <n v="0.40271366666666664"/>
    <n v="17918.59"/>
    <n v="17918.59"/>
    <n v="0"/>
    <n v="0"/>
    <n v="0"/>
    <n v="0"/>
    <n v="0"/>
    <s v="001"/>
  </r>
  <r>
    <x v="30"/>
    <x v="1"/>
    <s v="TRANSPORTE DENTRO DEL PAIS"/>
    <x v="2"/>
    <n v="100000"/>
    <n v="100000"/>
    <n v="0"/>
    <n v="16700"/>
    <n v="16700"/>
    <n v="0"/>
    <n v="37925"/>
    <n v="54625"/>
    <n v="0.37924999999999998"/>
    <n v="45375"/>
    <n v="45375"/>
    <n v="0"/>
    <n v="0"/>
    <n v="0"/>
    <n v="0"/>
    <n v="0"/>
    <s v="001"/>
  </r>
  <r>
    <x v="31"/>
    <x v="1"/>
    <s v="VIATICOS DENTRO DEL PAIS"/>
    <x v="2"/>
    <n v="2600000"/>
    <n v="1200000"/>
    <n v="0"/>
    <n v="151900"/>
    <n v="151900"/>
    <n v="0"/>
    <n v="1021300"/>
    <n v="1173200"/>
    <n v="0.8510833333333333"/>
    <n v="26799.67"/>
    <n v="26800"/>
    <n v="0"/>
    <n v="0"/>
    <n v="0"/>
    <n v="-1400000"/>
    <n v="0"/>
    <s v="001"/>
  </r>
  <r>
    <x v="32"/>
    <x v="1"/>
    <s v="TRANSPORTE EN EL EXTERIOR"/>
    <x v="2"/>
    <n v="13000000"/>
    <n v="20000000"/>
    <n v="0"/>
    <n v="6874000"/>
    <n v="6874000"/>
    <n v="936000"/>
    <n v="11208298"/>
    <n v="18082298"/>
    <n v="0.56041490000000005"/>
    <n v="981702"/>
    <n v="981702"/>
    <n v="0"/>
    <n v="0"/>
    <n v="7000000"/>
    <n v="0"/>
    <n v="0"/>
    <s v="001"/>
  </r>
  <r>
    <x v="33"/>
    <x v="1"/>
    <s v="VIATICOS EN EL EXTERIOR"/>
    <x v="2"/>
    <n v="21000000"/>
    <n v="21000000"/>
    <n v="0"/>
    <n v="1676884.9"/>
    <n v="1676884.9"/>
    <n v="0"/>
    <n v="19323115.100000001"/>
    <n v="21000000"/>
    <n v="0.92014833809523822"/>
    <n v="0"/>
    <n v="0"/>
    <n v="0"/>
    <n v="0"/>
    <n v="0"/>
    <n v="0"/>
    <n v="0"/>
    <s v="001"/>
  </r>
  <r>
    <x v="34"/>
    <x v="1"/>
    <s v="SEGUROS"/>
    <x v="2"/>
    <n v="8000000"/>
    <n v="8000000"/>
    <n v="0"/>
    <n v="50000"/>
    <n v="50000"/>
    <n v="0"/>
    <n v="7936570.8600000003"/>
    <n v="7986570.8600000003"/>
    <n v="0.99207135750000008"/>
    <n v="13429.14"/>
    <n v="13429.14"/>
    <n v="0"/>
    <n v="0"/>
    <n v="0"/>
    <n v="0"/>
    <n v="0"/>
    <s v="001"/>
  </r>
  <r>
    <x v="35"/>
    <x v="1"/>
    <s v="ACTIVIDADES DE CAPACITACION"/>
    <x v="2"/>
    <n v="2250000"/>
    <n v="2250000"/>
    <n v="0"/>
    <n v="0"/>
    <n v="0"/>
    <n v="0"/>
    <n v="1815255"/>
    <n v="1815255"/>
    <n v="0.80678000000000005"/>
    <n v="434745"/>
    <n v="434745"/>
    <n v="0"/>
    <n v="0"/>
    <n v="0"/>
    <n v="0"/>
    <n v="0"/>
    <s v="001"/>
  </r>
  <r>
    <x v="36"/>
    <x v="1"/>
    <s v="MANT. Y REPARACION DE EQUIPO DE TRANSPORTE"/>
    <x v="2"/>
    <n v="2000000"/>
    <n v="2000000"/>
    <n v="0"/>
    <n v="961804.12"/>
    <n v="961804.12"/>
    <n v="0"/>
    <n v="1037470.64"/>
    <n v="1999274.76"/>
    <n v="0.51873532"/>
    <n v="725.24"/>
    <n v="725.24"/>
    <n v="0"/>
    <n v="0"/>
    <n v="0"/>
    <n v="0"/>
    <n v="0"/>
    <s v="001"/>
  </r>
  <r>
    <x v="42"/>
    <x v="0"/>
    <s v="MATERIALES Y SUMINISTROS"/>
    <x v="2"/>
    <n v="4000000"/>
    <n v="2806785"/>
    <n v="486060"/>
    <n v="655213.93000000005"/>
    <n v="1141273.9300000002"/>
    <n v="0"/>
    <n v="1545974"/>
    <n v="2687247.93"/>
    <n v="0.55079886774369968"/>
    <n v="119537.07"/>
    <n v="119537.07"/>
    <n v="0"/>
    <n v="0"/>
    <n v="0"/>
    <n v="-1193215"/>
    <n v="0"/>
    <s v="001"/>
  </r>
  <r>
    <x v="43"/>
    <x v="1"/>
    <s v="COMBUSTIBLES Y LUBRICANTES"/>
    <x v="2"/>
    <n v="2400000"/>
    <n v="1400000"/>
    <n v="0"/>
    <n v="215138"/>
    <n v="215138"/>
    <n v="0"/>
    <n v="1080363"/>
    <n v="1295501"/>
    <n v="0.77168785714285715"/>
    <n v="104499"/>
    <n v="104499"/>
    <n v="0"/>
    <n v="0"/>
    <n v="0"/>
    <n v="-1000000"/>
    <n v="0"/>
    <s v="001"/>
  </r>
  <r>
    <x v="48"/>
    <x v="1"/>
    <s v="UTILES Y MATERIALES DE OFICINA Y COMPUTO"/>
    <x v="2"/>
    <n v="800000"/>
    <n v="800000"/>
    <n v="0"/>
    <n v="440075.93"/>
    <n v="440075.93"/>
    <n v="0"/>
    <n v="358826"/>
    <n v="798901.92999999993"/>
    <n v="0.4485325"/>
    <n v="1098.07"/>
    <n v="1098.07"/>
    <n v="0"/>
    <n v="0"/>
    <n v="0"/>
    <n v="0"/>
    <n v="0"/>
    <s v="001"/>
  </r>
  <r>
    <x v="50"/>
    <x v="1"/>
    <s v="TEXTILES Y VESTUARIO"/>
    <x v="2"/>
    <n v="500000"/>
    <n v="500000"/>
    <n v="486060"/>
    <n v="0"/>
    <n v="486060"/>
    <n v="0"/>
    <n v="0"/>
    <n v="486060"/>
    <n v="0"/>
    <n v="13940"/>
    <n v="13940"/>
    <n v="0"/>
    <n v="0"/>
    <n v="0"/>
    <n v="0"/>
    <n v="0"/>
    <s v="001"/>
  </r>
  <r>
    <x v="52"/>
    <x v="1"/>
    <s v="OTROS UTILES, MATERIALES Y SUMINISTROS DIVERSOS"/>
    <x v="2"/>
    <n v="300000"/>
    <n v="106785"/>
    <n v="0"/>
    <n v="0"/>
    <n v="0"/>
    <n v="0"/>
    <n v="106785"/>
    <n v="106785"/>
    <n v="1"/>
    <n v="0"/>
    <n v="0"/>
    <n v="0"/>
    <n v="0"/>
    <n v="0"/>
    <n v="-193215"/>
    <n v="0"/>
    <s v="001"/>
  </r>
  <r>
    <x v="61"/>
    <x v="0"/>
    <s v="TRANSFERENCIAS CORRIENTES"/>
    <x v="2"/>
    <n v="117773969"/>
    <n v="160335883"/>
    <n v="0"/>
    <n v="7175820.9699999997"/>
    <n v="7175820.9699999997"/>
    <n v="0"/>
    <n v="112160948.56999999"/>
    <n v="119336769.53999999"/>
    <n v="0.69953741153500859"/>
    <n v="40999113.460000001"/>
    <n v="40999113.460000001"/>
    <n v="0"/>
    <n v="0"/>
    <n v="46421192"/>
    <n v="-3859278"/>
    <n v="0"/>
    <s v="001"/>
  </r>
  <r>
    <x v="91"/>
    <x v="1"/>
    <s v="CCSS CONTRIBUCION ESTATAL SEGURO PENSIONES (CONTRIBUCION ESTATAL AL SEGURO DE PENSIONES, SEGUN LEY NO. 17 DEL 22 DE OCTUBRE DE 1943, LEY"/>
    <x v="2"/>
    <n v="25015491"/>
    <n v="21981752"/>
    <n v="0"/>
    <n v="4201897.66"/>
    <n v="4201897.66"/>
    <n v="0"/>
    <n v="17528636.34"/>
    <n v="21730534"/>
    <n v="0.79741761894138374"/>
    <n v="251218"/>
    <n v="251218"/>
    <n v="0"/>
    <n v="0"/>
    <n v="0"/>
    <n v="-3033739"/>
    <n v="0"/>
    <s v="00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1">
  <r>
    <x v="0"/>
    <x v="0"/>
    <n v="1"/>
    <n v="1"/>
    <x v="0"/>
    <n v="2126201452"/>
    <n v="5275850"/>
    <n v="0"/>
    <n v="0"/>
    <n v="2131477302"/>
    <n v="0"/>
    <n v="0"/>
    <n v="0"/>
    <n v="0"/>
    <n v="2131477302"/>
  </r>
  <r>
    <x v="0"/>
    <x v="0"/>
    <n v="1"/>
    <n v="1"/>
    <x v="1"/>
    <n v="1489008284"/>
    <n v="0"/>
    <n v="0"/>
    <n v="0"/>
    <n v="1489008284"/>
    <n v="0"/>
    <n v="0"/>
    <n v="-61145748"/>
    <n v="0"/>
    <n v="1427862536"/>
  </r>
  <r>
    <x v="1"/>
    <x v="1"/>
    <n v="1"/>
    <n v="1"/>
    <x v="0"/>
    <n v="0"/>
    <n v="5000000"/>
    <n v="0"/>
    <n v="0"/>
    <n v="5000000"/>
    <n v="0"/>
    <n v="0"/>
    <n v="0"/>
    <n v="0"/>
    <n v="5000000"/>
  </r>
  <r>
    <x v="2"/>
    <x v="2"/>
    <n v="1"/>
    <n v="1"/>
    <x v="0"/>
    <n v="15000000"/>
    <n v="0"/>
    <n v="0"/>
    <n v="0"/>
    <n v="15000000"/>
    <n v="0"/>
    <n v="0"/>
    <n v="0"/>
    <n v="0"/>
    <n v="15000000"/>
  </r>
  <r>
    <x v="3"/>
    <x v="3"/>
    <n v="1"/>
    <n v="1"/>
    <x v="0"/>
    <n v="154315104"/>
    <n v="0"/>
    <n v="0"/>
    <n v="0"/>
    <n v="154315104"/>
    <n v="0"/>
    <n v="0"/>
    <n v="0"/>
    <n v="0"/>
    <n v="154315104"/>
  </r>
  <r>
    <x v="4"/>
    <x v="4"/>
    <n v="1"/>
    <n v="1"/>
    <x v="0"/>
    <n v="198381030"/>
    <n v="0"/>
    <n v="0"/>
    <n v="0"/>
    <n v="198381030"/>
    <n v="0"/>
    <n v="0"/>
    <n v="0"/>
    <n v="0"/>
    <n v="198381030"/>
  </r>
  <r>
    <x v="5"/>
    <x v="5"/>
    <n v="1"/>
    <n v="1"/>
    <x v="0"/>
    <n v="223799618"/>
    <n v="0"/>
    <n v="0"/>
    <n v="0"/>
    <n v="223799618"/>
    <n v="0"/>
    <n v="0"/>
    <n v="0"/>
    <n v="0"/>
    <n v="223799618"/>
  </r>
  <r>
    <x v="5"/>
    <x v="5"/>
    <n v="1"/>
    <n v="1"/>
    <x v="1"/>
    <n v="134902656"/>
    <n v="0"/>
    <n v="0"/>
    <n v="0"/>
    <n v="134902656"/>
    <n v="0"/>
    <n v="0"/>
    <n v="-5095480"/>
    <n v="0"/>
    <n v="129807176"/>
  </r>
  <r>
    <x v="6"/>
    <x v="6"/>
    <n v="1"/>
    <n v="1"/>
    <x v="0"/>
    <n v="187024484"/>
    <n v="-10275850"/>
    <n v="0"/>
    <n v="0"/>
    <n v="176748634"/>
    <n v="0"/>
    <n v="0"/>
    <n v="600000"/>
    <n v="0"/>
    <n v="176748634"/>
  </r>
  <r>
    <x v="6"/>
    <x v="6"/>
    <n v="1"/>
    <n v="1"/>
    <x v="1"/>
    <n v="124369589"/>
    <n v="0"/>
    <n v="0"/>
    <n v="0"/>
    <n v="124369589"/>
    <n v="0"/>
    <n v="0"/>
    <n v="0"/>
    <n v="0"/>
    <n v="124369589"/>
  </r>
  <r>
    <x v="7"/>
    <x v="7"/>
    <n v="1"/>
    <n v="1"/>
    <x v="0"/>
    <n v="47173842"/>
    <n v="0"/>
    <n v="0"/>
    <n v="0"/>
    <n v="47173842"/>
    <n v="0"/>
    <n v="0"/>
    <n v="0"/>
    <n v="0"/>
    <n v="47173842"/>
  </r>
  <r>
    <x v="8"/>
    <x v="8"/>
    <n v="1"/>
    <n v="1"/>
    <x v="0"/>
    <n v="252348872"/>
    <n v="0"/>
    <n v="0"/>
    <n v="0"/>
    <n v="252348872"/>
    <n v="0"/>
    <n v="252348872"/>
    <n v="0"/>
    <n v="0"/>
    <n v="0"/>
  </r>
  <r>
    <x v="8"/>
    <x v="8"/>
    <n v="1"/>
    <n v="1"/>
    <x v="1"/>
    <n v="149237453"/>
    <n v="0"/>
    <n v="0"/>
    <n v="0"/>
    <n v="149237453"/>
    <n v="0"/>
    <n v="135000000"/>
    <n v="-5655983"/>
    <n v="0"/>
    <n v="8581470"/>
  </r>
  <r>
    <x v="9"/>
    <x v="9"/>
    <n v="1"/>
    <n v="1"/>
    <x v="0"/>
    <n v="13640480"/>
    <n v="0"/>
    <n v="0"/>
    <n v="0"/>
    <n v="13640480"/>
    <n v="0"/>
    <n v="13640480"/>
    <n v="0"/>
    <n v="0"/>
    <n v="0"/>
  </r>
  <r>
    <x v="9"/>
    <x v="9"/>
    <n v="1"/>
    <n v="1"/>
    <x v="1"/>
    <n v="8066889"/>
    <n v="0"/>
    <n v="0"/>
    <n v="0"/>
    <n v="8066889"/>
    <n v="0"/>
    <n v="7500000"/>
    <n v="-305725"/>
    <n v="0"/>
    <n v="261164"/>
  </r>
  <r>
    <x v="10"/>
    <x v="10"/>
    <n v="1"/>
    <n v="1"/>
    <x v="0"/>
    <n v="152227752"/>
    <n v="0"/>
    <n v="0"/>
    <n v="0"/>
    <n v="152227752"/>
    <n v="0"/>
    <n v="152227752"/>
    <n v="0"/>
    <n v="0"/>
    <n v="0"/>
  </r>
  <r>
    <x v="10"/>
    <x v="10"/>
    <n v="1"/>
    <n v="1"/>
    <x v="1"/>
    <n v="90026485"/>
    <n v="0"/>
    <n v="0"/>
    <n v="0"/>
    <n v="90026485"/>
    <n v="0"/>
    <n v="85000000"/>
    <n v="-3411933"/>
    <n v="0"/>
    <n v="1614552"/>
  </r>
  <r>
    <x v="11"/>
    <x v="11"/>
    <n v="1"/>
    <n v="1"/>
    <x v="0"/>
    <n v="81842877"/>
    <n v="0"/>
    <n v="0"/>
    <n v="0"/>
    <n v="81842877"/>
    <n v="0"/>
    <n v="81842877"/>
    <n v="0"/>
    <n v="0"/>
    <n v="0"/>
  </r>
  <r>
    <x v="11"/>
    <x v="11"/>
    <n v="1"/>
    <n v="1"/>
    <x v="1"/>
    <n v="48401336"/>
    <n v="0"/>
    <n v="0"/>
    <n v="0"/>
    <n v="48401336"/>
    <n v="0"/>
    <n v="43000000"/>
    <n v="-1834373"/>
    <n v="0"/>
    <n v="3566963"/>
  </r>
  <r>
    <x v="12"/>
    <x v="12"/>
    <n v="1"/>
    <n v="1"/>
    <x v="0"/>
    <n v="40921439"/>
    <n v="0"/>
    <n v="0"/>
    <n v="0"/>
    <n v="40921439"/>
    <n v="0"/>
    <n v="40921439"/>
    <n v="0"/>
    <n v="0"/>
    <n v="0"/>
  </r>
  <r>
    <x v="12"/>
    <x v="12"/>
    <n v="1"/>
    <n v="1"/>
    <x v="1"/>
    <n v="24200668"/>
    <n v="0"/>
    <n v="0"/>
    <n v="0"/>
    <n v="24200668"/>
    <n v="0"/>
    <n v="22000000"/>
    <n v="-917188"/>
    <n v="0"/>
    <n v="1283480"/>
  </r>
  <r>
    <x v="13"/>
    <x v="13"/>
    <n v="1"/>
    <n v="1"/>
    <x v="0"/>
    <n v="125895658"/>
    <n v="0"/>
    <n v="0"/>
    <n v="0"/>
    <n v="125895658"/>
    <n v="600000"/>
    <n v="73848844.180000007"/>
    <n v="-600000"/>
    <n v="51446813.810000002"/>
    <n v="0.01"/>
  </r>
  <r>
    <x v="14"/>
    <x v="14"/>
    <n v="1"/>
    <n v="1"/>
    <x v="2"/>
    <n v="546109512"/>
    <n v="0"/>
    <n v="0"/>
    <n v="0"/>
    <n v="546109512"/>
    <n v="0"/>
    <n v="273054755.04000002"/>
    <n v="0"/>
    <n v="0"/>
    <n v="273054756.95999998"/>
  </r>
  <r>
    <x v="15"/>
    <x v="15"/>
    <n v="2"/>
    <n v="1"/>
    <x v="2"/>
    <n v="25225668"/>
    <n v="0"/>
    <n v="0"/>
    <n v="0"/>
    <n v="25225668"/>
    <n v="1000000"/>
    <n v="10006359.68"/>
    <n v="-1000000"/>
    <n v="0"/>
    <n v="14219308.32"/>
  </r>
  <r>
    <x v="16"/>
    <x v="16"/>
    <n v="2"/>
    <n v="1"/>
    <x v="3"/>
    <n v="4250000"/>
    <n v="0"/>
    <n v="0"/>
    <n v="0"/>
    <n v="4250000"/>
    <n v="0"/>
    <n v="3332162.73"/>
    <n v="0"/>
    <n v="0"/>
    <n v="917837.27"/>
  </r>
  <r>
    <x v="17"/>
    <x v="17"/>
    <n v="1"/>
    <n v="1"/>
    <x v="2"/>
    <n v="33894012"/>
    <n v="0"/>
    <n v="0"/>
    <n v="0"/>
    <n v="33894012"/>
    <n v="3000000"/>
    <n v="13001772.91"/>
    <n v="-3000000"/>
    <n v="4284620.09"/>
    <n v="13607619"/>
  </r>
  <r>
    <x v="18"/>
    <x v="18"/>
    <n v="1"/>
    <n v="1"/>
    <x v="2"/>
    <n v="25724136"/>
    <n v="0"/>
    <n v="0"/>
    <n v="0"/>
    <n v="25724136"/>
    <n v="700000"/>
    <n v="4668117.1500000004"/>
    <n v="-700000"/>
    <n v="8193950.8499999996"/>
    <n v="12162068"/>
  </r>
  <r>
    <x v="19"/>
    <x v="19"/>
    <n v="1"/>
    <n v="1"/>
    <x v="2"/>
    <n v="170000"/>
    <n v="0"/>
    <n v="0"/>
    <n v="0"/>
    <n v="170000"/>
    <n v="0"/>
    <n v="147348.44"/>
    <n v="0"/>
    <n v="19662"/>
    <n v="2989.56"/>
  </r>
  <r>
    <x v="19"/>
    <x v="19"/>
    <n v="2"/>
    <n v="1"/>
    <x v="4"/>
    <n v="500000"/>
    <n v="0"/>
    <n v="0"/>
    <n v="0"/>
    <n v="500000"/>
    <n v="500000"/>
    <n v="0"/>
    <n v="-500000"/>
    <n v="0"/>
    <n v="0"/>
  </r>
  <r>
    <x v="20"/>
    <x v="20"/>
    <n v="1"/>
    <n v="1"/>
    <x v="2"/>
    <n v="49711848"/>
    <n v="0"/>
    <n v="0"/>
    <n v="0"/>
    <n v="49711848"/>
    <n v="0"/>
    <n v="18473283.199999999"/>
    <n v="0"/>
    <n v="526123.55000000005"/>
    <n v="30712441.25"/>
  </r>
  <r>
    <x v="20"/>
    <x v="20"/>
    <n v="1"/>
    <n v="1"/>
    <x v="1"/>
    <n v="10000000"/>
    <n v="0"/>
    <n v="0"/>
    <n v="0"/>
    <n v="10000000"/>
    <n v="0"/>
    <n v="0"/>
    <n v="0"/>
    <n v="0"/>
    <n v="10000000"/>
  </r>
  <r>
    <x v="21"/>
    <x v="21"/>
    <n v="1"/>
    <n v="3"/>
    <x v="5"/>
    <n v="3500000"/>
    <n v="0"/>
    <n v="0"/>
    <n v="0"/>
    <n v="3500000"/>
    <n v="0"/>
    <n v="2036133.58"/>
    <n v="0"/>
    <n v="0"/>
    <n v="1463866.42"/>
  </r>
  <r>
    <x v="21"/>
    <x v="21"/>
    <n v="1"/>
    <n v="1"/>
    <x v="1"/>
    <n v="206000000"/>
    <n v="-43450000"/>
    <n v="0"/>
    <n v="0"/>
    <n v="162550000"/>
    <n v="0"/>
    <n v="10482769.99"/>
    <n v="-151550000"/>
    <n v="0"/>
    <n v="517230.01"/>
  </r>
  <r>
    <x v="22"/>
    <x v="22"/>
    <n v="1"/>
    <n v="3"/>
    <x v="6"/>
    <n v="1400000"/>
    <n v="0"/>
    <n v="0"/>
    <n v="0"/>
    <n v="1400000"/>
    <n v="0"/>
    <n v="0"/>
    <n v="0"/>
    <n v="0"/>
    <n v="1400000"/>
  </r>
  <r>
    <x v="22"/>
    <x v="22"/>
    <n v="4"/>
    <n v="4"/>
    <x v="6"/>
    <n v="39663266"/>
    <n v="0"/>
    <n v="0"/>
    <n v="0"/>
    <n v="39663266"/>
    <n v="0"/>
    <n v="18843988.93"/>
    <n v="0"/>
    <n v="0"/>
    <n v="20819277.07"/>
  </r>
  <r>
    <x v="22"/>
    <x v="22"/>
    <n v="2"/>
    <n v="4"/>
    <x v="7"/>
    <n v="440430"/>
    <n v="0"/>
    <n v="0"/>
    <n v="0"/>
    <n v="440430"/>
    <n v="0"/>
    <n v="439598.25"/>
    <n v="0"/>
    <n v="0"/>
    <n v="831.75"/>
  </r>
  <r>
    <x v="22"/>
    <x v="22"/>
    <n v="1"/>
    <n v="2"/>
    <x v="4"/>
    <n v="300000"/>
    <n v="0"/>
    <n v="0"/>
    <n v="0"/>
    <n v="300000"/>
    <n v="0"/>
    <n v="0"/>
    <n v="0"/>
    <n v="0"/>
    <n v="300000"/>
  </r>
  <r>
    <x v="22"/>
    <x v="22"/>
    <n v="1"/>
    <n v="1"/>
    <x v="1"/>
    <n v="0"/>
    <n v="750000"/>
    <n v="0"/>
    <n v="0"/>
    <n v="750000"/>
    <n v="0"/>
    <n v="0"/>
    <n v="0"/>
    <n v="0"/>
    <n v="750000"/>
  </r>
  <r>
    <x v="23"/>
    <x v="23"/>
    <n v="5"/>
    <n v="2"/>
    <x v="6"/>
    <n v="2500000"/>
    <n v="0"/>
    <n v="0"/>
    <n v="0"/>
    <n v="2500000"/>
    <n v="0"/>
    <n v="0"/>
    <n v="0"/>
    <n v="0"/>
    <n v="2500000"/>
  </r>
  <r>
    <x v="23"/>
    <x v="23"/>
    <n v="1"/>
    <n v="1"/>
    <x v="1"/>
    <n v="0"/>
    <n v="16400000"/>
    <n v="0"/>
    <n v="0"/>
    <n v="16400000"/>
    <n v="0"/>
    <n v="0"/>
    <n v="0"/>
    <n v="0"/>
    <n v="16400000"/>
  </r>
  <r>
    <x v="24"/>
    <x v="24"/>
    <n v="2"/>
    <n v="2"/>
    <x v="8"/>
    <n v="3672000"/>
    <n v="1500000"/>
    <n v="0"/>
    <n v="0"/>
    <n v="5172000"/>
    <n v="0"/>
    <n v="2800580.84"/>
    <n v="0"/>
    <n v="0"/>
    <n v="2371419.16"/>
  </r>
  <r>
    <x v="24"/>
    <x v="24"/>
    <n v="2"/>
    <n v="1"/>
    <x v="2"/>
    <n v="71868"/>
    <n v="0"/>
    <n v="0"/>
    <n v="0"/>
    <n v="71868"/>
    <n v="0"/>
    <n v="47817.83"/>
    <n v="0"/>
    <n v="22385.3"/>
    <n v="1664.87"/>
  </r>
  <r>
    <x v="25"/>
    <x v="25"/>
    <n v="1"/>
    <n v="1"/>
    <x v="6"/>
    <n v="275000"/>
    <n v="0"/>
    <n v="0"/>
    <n v="0"/>
    <n v="275000"/>
    <n v="0"/>
    <n v="0"/>
    <n v="0"/>
    <n v="0"/>
    <n v="275000"/>
  </r>
  <r>
    <x v="25"/>
    <x v="25"/>
    <n v="5"/>
    <n v="1"/>
    <x v="6"/>
    <n v="200000"/>
    <n v="0"/>
    <n v="0"/>
    <n v="0"/>
    <n v="200000"/>
    <n v="0"/>
    <n v="0"/>
    <n v="0"/>
    <n v="0"/>
    <n v="200000"/>
  </r>
  <r>
    <x v="25"/>
    <x v="25"/>
    <n v="1"/>
    <n v="1"/>
    <x v="5"/>
    <n v="1000000"/>
    <n v="0"/>
    <n v="0"/>
    <n v="0"/>
    <n v="1000000"/>
    <n v="0"/>
    <n v="971556.65"/>
    <n v="0"/>
    <n v="0"/>
    <n v="28443.35"/>
  </r>
  <r>
    <x v="25"/>
    <x v="25"/>
    <n v="5"/>
    <n v="1"/>
    <x v="9"/>
    <n v="50000000"/>
    <n v="-37912658.509999998"/>
    <n v="0"/>
    <n v="0"/>
    <n v="12087341.49"/>
    <n v="0"/>
    <n v="11878071.32"/>
    <n v="0"/>
    <n v="0"/>
    <n v="209270.17"/>
  </r>
  <r>
    <x v="25"/>
    <x v="25"/>
    <n v="8"/>
    <n v="2"/>
    <x v="9"/>
    <n v="100000"/>
    <n v="-100000"/>
    <n v="0"/>
    <n v="0"/>
    <n v="0"/>
    <n v="0"/>
    <n v="0"/>
    <n v="0"/>
    <n v="0"/>
    <n v="0"/>
  </r>
  <r>
    <x v="25"/>
    <x v="25"/>
    <n v="11"/>
    <n v="1"/>
    <x v="9"/>
    <n v="150000"/>
    <n v="-150000"/>
    <n v="0"/>
    <n v="0"/>
    <n v="0"/>
    <n v="0"/>
    <n v="0"/>
    <n v="0"/>
    <n v="0"/>
    <n v="0"/>
  </r>
  <r>
    <x v="25"/>
    <x v="25"/>
    <n v="12"/>
    <n v="1"/>
    <x v="9"/>
    <n v="3400000"/>
    <n v="-3400000"/>
    <n v="0"/>
    <n v="0"/>
    <n v="0"/>
    <n v="0"/>
    <n v="0"/>
    <n v="0"/>
    <n v="0"/>
    <n v="0"/>
  </r>
  <r>
    <x v="25"/>
    <x v="25"/>
    <n v="3"/>
    <n v="1"/>
    <x v="4"/>
    <n v="200000"/>
    <n v="0"/>
    <n v="0"/>
    <n v="0"/>
    <n v="200000"/>
    <n v="200000"/>
    <n v="0"/>
    <n v="-200000"/>
    <n v="0"/>
    <n v="0"/>
  </r>
  <r>
    <x v="25"/>
    <x v="25"/>
    <n v="4"/>
    <n v="1"/>
    <x v="4"/>
    <n v="150000"/>
    <n v="0"/>
    <n v="0"/>
    <n v="0"/>
    <n v="150000"/>
    <n v="150000"/>
    <n v="0"/>
    <n v="-150000"/>
    <n v="0"/>
    <n v="0"/>
  </r>
  <r>
    <x v="25"/>
    <x v="25"/>
    <n v="2"/>
    <n v="1"/>
    <x v="3"/>
    <n v="138968949"/>
    <n v="3650000"/>
    <n v="0"/>
    <n v="0"/>
    <n v="142618949"/>
    <n v="2263342.65"/>
    <n v="1941125.13"/>
    <n v="0"/>
    <n v="0"/>
    <n v="138414481.22"/>
  </r>
  <r>
    <x v="25"/>
    <x v="25"/>
    <n v="2"/>
    <n v="2"/>
    <x v="10"/>
    <n v="0"/>
    <n v="37912658.509999998"/>
    <n v="0"/>
    <n v="0"/>
    <n v="37912658.509999998"/>
    <n v="0"/>
    <n v="11164975.560000001"/>
    <n v="0"/>
    <n v="0"/>
    <n v="26747682.949999999"/>
  </r>
  <r>
    <x v="25"/>
    <x v="25"/>
    <n v="1"/>
    <n v="1"/>
    <x v="1"/>
    <n v="15000000"/>
    <n v="6300000"/>
    <n v="0"/>
    <n v="0"/>
    <n v="21300000"/>
    <n v="0"/>
    <n v="15000000"/>
    <n v="0"/>
    <n v="0"/>
    <n v="6300000"/>
  </r>
  <r>
    <x v="26"/>
    <x v="26"/>
    <n v="2"/>
    <n v="3"/>
    <x v="11"/>
    <n v="45000000"/>
    <n v="0"/>
    <n v="0"/>
    <n v="0"/>
    <n v="45000000"/>
    <n v="0"/>
    <n v="44999999.939999998"/>
    <n v="0"/>
    <n v="0"/>
    <n v="0.06"/>
  </r>
  <r>
    <x v="26"/>
    <x v="26"/>
    <n v="3"/>
    <n v="1"/>
    <x v="12"/>
    <n v="30000000"/>
    <n v="3352025"/>
    <n v="0"/>
    <n v="0"/>
    <n v="33352025"/>
    <n v="0"/>
    <n v="33351281.039999999"/>
    <n v="0"/>
    <n v="0"/>
    <n v="743.96"/>
  </r>
  <r>
    <x v="26"/>
    <x v="26"/>
    <n v="3"/>
    <n v="1"/>
    <x v="13"/>
    <n v="20000000"/>
    <n v="-3352025"/>
    <n v="0"/>
    <n v="0"/>
    <n v="16647975"/>
    <n v="0"/>
    <n v="0"/>
    <n v="0"/>
    <n v="0"/>
    <n v="16647975"/>
  </r>
  <r>
    <x v="26"/>
    <x v="26"/>
    <n v="1"/>
    <n v="1"/>
    <x v="1"/>
    <n v="81000000"/>
    <n v="0"/>
    <n v="0"/>
    <n v="0"/>
    <n v="81000000"/>
    <n v="0"/>
    <n v="63282599"/>
    <n v="0"/>
    <n v="0"/>
    <n v="17717401"/>
  </r>
  <r>
    <x v="27"/>
    <x v="27"/>
    <n v="7"/>
    <n v="3"/>
    <x v="13"/>
    <n v="100000000"/>
    <n v="-65000000"/>
    <n v="0"/>
    <n v="0"/>
    <n v="35000000"/>
    <n v="0"/>
    <n v="0"/>
    <n v="0"/>
    <n v="0"/>
    <n v="35000000"/>
  </r>
  <r>
    <x v="28"/>
    <x v="28"/>
    <n v="1"/>
    <n v="5"/>
    <x v="0"/>
    <n v="0"/>
    <n v="300000"/>
    <n v="0"/>
    <n v="0"/>
    <n v="300000"/>
    <n v="0"/>
    <n v="0"/>
    <n v="0"/>
    <n v="0"/>
    <n v="300000"/>
  </r>
  <r>
    <x v="28"/>
    <x v="28"/>
    <n v="1"/>
    <n v="1"/>
    <x v="2"/>
    <n v="17420448"/>
    <n v="-300000"/>
    <n v="0"/>
    <n v="0"/>
    <n v="17120448"/>
    <n v="0"/>
    <n v="9592816.4000000004"/>
    <n v="0"/>
    <n v="0"/>
    <n v="7527631.5999999996"/>
  </r>
  <r>
    <x v="28"/>
    <x v="28"/>
    <n v="2"/>
    <n v="4"/>
    <x v="7"/>
    <n v="2519005"/>
    <n v="0"/>
    <n v="0"/>
    <n v="0"/>
    <n v="2519005"/>
    <n v="0"/>
    <n v="2510860"/>
    <n v="0"/>
    <n v="0"/>
    <n v="8145"/>
  </r>
  <r>
    <x v="28"/>
    <x v="28"/>
    <n v="1"/>
    <n v="1"/>
    <x v="1"/>
    <n v="16000000"/>
    <n v="0"/>
    <n v="0"/>
    <n v="0"/>
    <n v="16000000"/>
    <n v="0"/>
    <n v="13393626.550000001"/>
    <n v="0"/>
    <n v="0"/>
    <n v="2606373.4500000002"/>
  </r>
  <r>
    <x v="29"/>
    <x v="29"/>
    <n v="2"/>
    <n v="1"/>
    <x v="14"/>
    <n v="2000000"/>
    <n v="2000000"/>
    <n v="0"/>
    <n v="0"/>
    <n v="4000000"/>
    <n v="0"/>
    <n v="1802218.58"/>
    <n v="0"/>
    <n v="0"/>
    <n v="2197781.42"/>
  </r>
  <r>
    <x v="29"/>
    <x v="29"/>
    <n v="4"/>
    <n v="7"/>
    <x v="6"/>
    <n v="0"/>
    <n v="4500000"/>
    <n v="-1000000"/>
    <n v="0"/>
    <n v="3500000"/>
    <n v="0"/>
    <n v="0"/>
    <n v="0"/>
    <n v="0"/>
    <n v="3500000"/>
  </r>
  <r>
    <x v="29"/>
    <x v="29"/>
    <n v="1"/>
    <n v="1"/>
    <x v="5"/>
    <n v="0"/>
    <n v="25000000"/>
    <n v="0"/>
    <n v="0"/>
    <n v="25000000"/>
    <n v="0"/>
    <n v="0"/>
    <n v="0"/>
    <n v="0"/>
    <n v="25000000"/>
  </r>
  <r>
    <x v="29"/>
    <x v="29"/>
    <n v="1"/>
    <n v="1"/>
    <x v="2"/>
    <n v="157065"/>
    <n v="0"/>
    <n v="-50000"/>
    <n v="0"/>
    <n v="107065"/>
    <n v="0"/>
    <n v="93478.88"/>
    <n v="0"/>
    <n v="13586.12"/>
    <n v="0"/>
  </r>
  <r>
    <x v="29"/>
    <x v="29"/>
    <n v="2"/>
    <n v="1"/>
    <x v="15"/>
    <n v="0"/>
    <n v="0"/>
    <n v="50000"/>
    <n v="0"/>
    <n v="50000"/>
    <n v="0"/>
    <n v="0"/>
    <n v="3450000"/>
    <n v="0"/>
    <n v="50000"/>
  </r>
  <r>
    <x v="29"/>
    <x v="29"/>
    <n v="4"/>
    <n v="5"/>
    <x v="4"/>
    <n v="0"/>
    <n v="0"/>
    <n v="1000000"/>
    <n v="0"/>
    <n v="1000000"/>
    <n v="0"/>
    <n v="0"/>
    <n v="29000000"/>
    <n v="0"/>
    <n v="1000000"/>
  </r>
  <r>
    <x v="29"/>
    <x v="29"/>
    <n v="1"/>
    <n v="1"/>
    <x v="1"/>
    <n v="25000"/>
    <n v="0"/>
    <n v="0"/>
    <n v="0"/>
    <n v="25000"/>
    <n v="0"/>
    <n v="0"/>
    <n v="0"/>
    <n v="0"/>
    <n v="25000"/>
  </r>
  <r>
    <x v="30"/>
    <x v="30"/>
    <n v="2"/>
    <n v="1"/>
    <x v="2"/>
    <n v="247178"/>
    <n v="0"/>
    <n v="0"/>
    <n v="0"/>
    <n v="247178"/>
    <n v="0"/>
    <n v="87384"/>
    <n v="106000"/>
    <n v="112430"/>
    <n v="47364"/>
  </r>
  <r>
    <x v="30"/>
    <x v="30"/>
    <n v="1"/>
    <n v="1"/>
    <x v="1"/>
    <n v="100000"/>
    <n v="0"/>
    <n v="0"/>
    <n v="0"/>
    <n v="100000"/>
    <n v="0"/>
    <n v="16700"/>
    <n v="0"/>
    <n v="0"/>
    <n v="83300"/>
  </r>
  <r>
    <x v="31"/>
    <x v="31"/>
    <n v="1"/>
    <n v="1"/>
    <x v="2"/>
    <n v="10194804"/>
    <n v="0"/>
    <n v="0"/>
    <n v="0"/>
    <n v="10194804"/>
    <n v="211500"/>
    <n v="8970604"/>
    <n v="0"/>
    <n v="0"/>
    <n v="1012700"/>
  </r>
  <r>
    <x v="31"/>
    <x v="31"/>
    <n v="1"/>
    <n v="1"/>
    <x v="1"/>
    <n v="7200000"/>
    <n v="0"/>
    <n v="0"/>
    <n v="0"/>
    <n v="7200000"/>
    <n v="0"/>
    <n v="1790200"/>
    <n v="0"/>
    <n v="0"/>
    <n v="5409800"/>
  </r>
  <r>
    <x v="32"/>
    <x v="32"/>
    <n v="1"/>
    <n v="4"/>
    <x v="5"/>
    <n v="0"/>
    <n v="18000000"/>
    <n v="0"/>
    <n v="0"/>
    <n v="18000000"/>
    <n v="0"/>
    <n v="10999049"/>
    <n v="0"/>
    <n v="0"/>
    <n v="7000951"/>
  </r>
  <r>
    <x v="32"/>
    <x v="32"/>
    <n v="3"/>
    <n v="1"/>
    <x v="2"/>
    <n v="24000000"/>
    <n v="-18000000"/>
    <n v="0"/>
    <n v="0"/>
    <n v="6000000"/>
    <n v="0"/>
    <n v="5934522.6900000004"/>
    <n v="0"/>
    <n v="55560.77"/>
    <n v="9916.5400000000009"/>
  </r>
  <r>
    <x v="32"/>
    <x v="32"/>
    <n v="1"/>
    <n v="1"/>
    <x v="1"/>
    <n v="20000000"/>
    <n v="0"/>
    <n v="0"/>
    <n v="0"/>
    <n v="20000000"/>
    <n v="0"/>
    <n v="9999665.9199999999"/>
    <n v="0"/>
    <n v="0"/>
    <n v="10000334.08"/>
  </r>
  <r>
    <x v="33"/>
    <x v="33"/>
    <n v="1"/>
    <n v="1"/>
    <x v="2"/>
    <n v="24000000"/>
    <n v="0"/>
    <n v="0"/>
    <n v="0"/>
    <n v="24000000"/>
    <n v="0"/>
    <n v="12199470.02"/>
    <n v="0"/>
    <n v="-3592627.23"/>
    <n v="15393157.210000001"/>
  </r>
  <r>
    <x v="33"/>
    <x v="33"/>
    <n v="1"/>
    <n v="1"/>
    <x v="1"/>
    <n v="26000000"/>
    <n v="6000000"/>
    <n v="0"/>
    <n v="0"/>
    <n v="32000000"/>
    <n v="0"/>
    <n v="29125628.66"/>
    <n v="0"/>
    <n v="-6625628.5599999996"/>
    <n v="9499999.9000000004"/>
  </r>
  <r>
    <x v="34"/>
    <x v="34"/>
    <n v="1"/>
    <n v="1"/>
    <x v="0"/>
    <n v="10500000"/>
    <n v="2300000"/>
    <n v="0"/>
    <n v="0"/>
    <n v="12800000"/>
    <n v="0"/>
    <n v="12798965"/>
    <n v="0"/>
    <n v="0"/>
    <n v="1035"/>
  </r>
  <r>
    <x v="34"/>
    <x v="34"/>
    <n v="1"/>
    <n v="1"/>
    <x v="2"/>
    <n v="12233558"/>
    <n v="-2300000"/>
    <n v="0"/>
    <n v="0"/>
    <n v="9933558"/>
    <n v="0"/>
    <n v="6288264.4900000002"/>
    <n v="0"/>
    <n v="0"/>
    <n v="3645293.51"/>
  </r>
  <r>
    <x v="34"/>
    <x v="34"/>
    <n v="2"/>
    <n v="1"/>
    <x v="3"/>
    <n v="1000000"/>
    <n v="1000000"/>
    <n v="0"/>
    <n v="0"/>
    <n v="2000000"/>
    <n v="0"/>
    <n v="1524215.66"/>
    <n v="0"/>
    <n v="0"/>
    <n v="475784.34"/>
  </r>
  <r>
    <x v="34"/>
    <x v="34"/>
    <n v="1"/>
    <n v="1"/>
    <x v="1"/>
    <n v="10000000"/>
    <n v="0"/>
    <n v="0"/>
    <n v="0"/>
    <n v="10000000"/>
    <n v="0"/>
    <n v="9999999.6400000006"/>
    <n v="0"/>
    <n v="0"/>
    <n v="0.36"/>
  </r>
  <r>
    <x v="35"/>
    <x v="35"/>
    <n v="1"/>
    <n v="1"/>
    <x v="5"/>
    <n v="0"/>
    <n v="0"/>
    <n v="2559000"/>
    <n v="0"/>
    <n v="2559000"/>
    <n v="0"/>
    <n v="0"/>
    <n v="0"/>
    <n v="0"/>
    <n v="2559000"/>
  </r>
  <r>
    <x v="35"/>
    <x v="35"/>
    <n v="1"/>
    <n v="1"/>
    <x v="12"/>
    <n v="62463029"/>
    <n v="-37000000"/>
    <n v="477972.66"/>
    <n v="0"/>
    <n v="25941001.66"/>
    <n v="5398171.5"/>
    <n v="20542830.16"/>
    <n v="0"/>
    <n v="0"/>
    <n v="0"/>
  </r>
  <r>
    <x v="35"/>
    <x v="35"/>
    <n v="2"/>
    <n v="1"/>
    <x v="12"/>
    <n v="10000000"/>
    <n v="4850827.8099999996"/>
    <n v="865292.91"/>
    <n v="0"/>
    <n v="15716120.720000001"/>
    <n v="0"/>
    <n v="14363410.140000001"/>
    <n v="0"/>
    <n v="0"/>
    <n v="1352710.58"/>
  </r>
  <r>
    <x v="35"/>
    <x v="35"/>
    <n v="5"/>
    <n v="1"/>
    <x v="13"/>
    <n v="5000000"/>
    <n v="15000000"/>
    <n v="0"/>
    <n v="0"/>
    <n v="20000000"/>
    <n v="0"/>
    <n v="19999999.960000001"/>
    <n v="0"/>
    <n v="0"/>
    <n v="0.04"/>
  </r>
  <r>
    <x v="35"/>
    <x v="35"/>
    <n v="1"/>
    <n v="1"/>
    <x v="16"/>
    <n v="18000000"/>
    <n v="19815894.289999999"/>
    <n v="-1343265.57"/>
    <n v="0"/>
    <n v="36472628.719999999"/>
    <n v="0"/>
    <n v="36472628.719999999"/>
    <n v="0"/>
    <n v="0"/>
    <n v="0"/>
  </r>
  <r>
    <x v="35"/>
    <x v="35"/>
    <n v="2"/>
    <n v="2"/>
    <x v="17"/>
    <n v="3000000"/>
    <n v="-639670.4"/>
    <n v="0"/>
    <n v="0"/>
    <n v="2360329.6"/>
    <n v="0"/>
    <n v="0"/>
    <n v="0"/>
    <n v="0"/>
    <n v="2360329.6"/>
  </r>
  <r>
    <x v="35"/>
    <x v="35"/>
    <n v="2"/>
    <n v="3"/>
    <x v="17"/>
    <n v="2000000"/>
    <n v="-384708.5"/>
    <n v="0"/>
    <n v="0"/>
    <n v="1615291.5"/>
    <n v="0"/>
    <n v="0"/>
    <n v="0"/>
    <n v="0"/>
    <n v="1615291.5"/>
  </r>
  <r>
    <x v="35"/>
    <x v="35"/>
    <n v="2"/>
    <n v="6"/>
    <x v="17"/>
    <n v="3000000"/>
    <n v="-1642343.2"/>
    <n v="0"/>
    <n v="0"/>
    <n v="1357656.8"/>
    <n v="0"/>
    <n v="0"/>
    <n v="0"/>
    <n v="0"/>
    <n v="1357656.8"/>
  </r>
  <r>
    <x v="35"/>
    <x v="35"/>
    <n v="3"/>
    <n v="1"/>
    <x v="7"/>
    <n v="10000000"/>
    <n v="0"/>
    <n v="0"/>
    <n v="0"/>
    <n v="10000000"/>
    <n v="0"/>
    <n v="0"/>
    <n v="10000000"/>
    <n v="0"/>
    <n v="10000000"/>
  </r>
  <r>
    <x v="35"/>
    <x v="35"/>
    <n v="5"/>
    <n v="2"/>
    <x v="9"/>
    <n v="10000000"/>
    <n v="-10000000"/>
    <n v="0"/>
    <n v="0"/>
    <n v="0"/>
    <n v="0"/>
    <n v="0"/>
    <n v="0"/>
    <n v="0"/>
    <n v="0"/>
  </r>
  <r>
    <x v="35"/>
    <x v="35"/>
    <n v="9"/>
    <n v="1"/>
    <x v="9"/>
    <n v="5000000"/>
    <n v="-5000000"/>
    <n v="0"/>
    <n v="0"/>
    <n v="0"/>
    <n v="0"/>
    <n v="0"/>
    <n v="0"/>
    <n v="0"/>
    <n v="0"/>
  </r>
  <r>
    <x v="35"/>
    <x v="35"/>
    <n v="4"/>
    <n v="2"/>
    <x v="4"/>
    <n v="5000000"/>
    <n v="0"/>
    <n v="-2559000"/>
    <n v="0"/>
    <n v="2441000"/>
    <n v="2441000"/>
    <n v="0"/>
    <n v="-2441000"/>
    <n v="0"/>
    <n v="0"/>
  </r>
  <r>
    <x v="35"/>
    <x v="35"/>
    <n v="1"/>
    <n v="1"/>
    <x v="10"/>
    <n v="0"/>
    <n v="5000000"/>
    <n v="0"/>
    <n v="0"/>
    <n v="5000000"/>
    <n v="0"/>
    <n v="0"/>
    <n v="0"/>
    <n v="0"/>
    <n v="5000000"/>
  </r>
  <r>
    <x v="35"/>
    <x v="35"/>
    <n v="1"/>
    <n v="1"/>
    <x v="1"/>
    <n v="4000000"/>
    <n v="20000000"/>
    <n v="0"/>
    <n v="0"/>
    <n v="24000000"/>
    <n v="0"/>
    <n v="13092948.18"/>
    <n v="0"/>
    <n v="0"/>
    <n v="10907051.82"/>
  </r>
  <r>
    <x v="36"/>
    <x v="36"/>
    <n v="1"/>
    <n v="1"/>
    <x v="2"/>
    <n v="537120"/>
    <n v="0"/>
    <n v="0"/>
    <n v="0"/>
    <n v="537120"/>
    <n v="0"/>
    <n v="537120"/>
    <n v="0"/>
    <n v="0"/>
    <n v="0"/>
  </r>
  <r>
    <x v="36"/>
    <x v="36"/>
    <n v="2"/>
    <n v="3"/>
    <x v="17"/>
    <n v="7510000"/>
    <n v="0"/>
    <n v="0"/>
    <n v="0"/>
    <n v="7510000"/>
    <n v="0"/>
    <n v="0"/>
    <n v="0"/>
    <n v="0"/>
    <n v="7510000"/>
  </r>
  <r>
    <x v="36"/>
    <x v="36"/>
    <n v="2"/>
    <n v="4"/>
    <x v="17"/>
    <n v="300000"/>
    <n v="0"/>
    <n v="0"/>
    <n v="0"/>
    <n v="300000"/>
    <n v="0"/>
    <n v="0"/>
    <n v="0"/>
    <n v="0"/>
    <n v="300000"/>
  </r>
  <r>
    <x v="36"/>
    <x v="36"/>
    <n v="2"/>
    <n v="5"/>
    <x v="17"/>
    <n v="300000"/>
    <n v="0"/>
    <n v="0"/>
    <n v="0"/>
    <n v="300000"/>
    <n v="0"/>
    <n v="0"/>
    <n v="0"/>
    <n v="0"/>
    <n v="300000"/>
  </r>
  <r>
    <x v="36"/>
    <x v="36"/>
    <n v="2"/>
    <n v="7"/>
    <x v="17"/>
    <n v="600000"/>
    <n v="0"/>
    <n v="0"/>
    <n v="0"/>
    <n v="600000"/>
    <n v="0"/>
    <n v="0"/>
    <n v="0"/>
    <n v="0"/>
    <n v="600000"/>
  </r>
  <r>
    <x v="36"/>
    <x v="36"/>
    <n v="1"/>
    <n v="1"/>
    <x v="1"/>
    <n v="279674154"/>
    <n v="-6000000"/>
    <n v="0"/>
    <n v="0"/>
    <n v="273674154"/>
    <n v="64500000"/>
    <n v="186168923.59999999"/>
    <n v="-13000000"/>
    <n v="0"/>
    <n v="10005230.4"/>
  </r>
  <r>
    <x v="37"/>
    <x v="37"/>
    <n v="1"/>
    <n v="1"/>
    <x v="2"/>
    <n v="12000008"/>
    <n v="0"/>
    <n v="0"/>
    <n v="0"/>
    <n v="12000008"/>
    <n v="0"/>
    <n v="10000001.779999999"/>
    <n v="0"/>
    <n v="0"/>
    <n v="2000006.22"/>
  </r>
  <r>
    <x v="37"/>
    <x v="37"/>
    <n v="1"/>
    <n v="1"/>
    <x v="1"/>
    <n v="2000000"/>
    <n v="0"/>
    <n v="0"/>
    <n v="0"/>
    <n v="2000000"/>
    <n v="0"/>
    <n v="1999999.77"/>
    <n v="0"/>
    <n v="0"/>
    <n v="0.23"/>
  </r>
  <r>
    <x v="38"/>
    <x v="38"/>
    <n v="2"/>
    <n v="1"/>
    <x v="3"/>
    <n v="2415000"/>
    <n v="0"/>
    <n v="0"/>
    <n v="0"/>
    <n v="2415000"/>
    <n v="0"/>
    <n v="1810413.12"/>
    <n v="0"/>
    <n v="0"/>
    <n v="604586.88"/>
  </r>
  <r>
    <x v="39"/>
    <x v="39"/>
    <n v="1"/>
    <n v="6"/>
    <x v="18"/>
    <n v="5200000"/>
    <n v="0"/>
    <n v="0"/>
    <n v="-5200000"/>
    <n v="0"/>
    <n v="0"/>
    <n v="0"/>
    <n v="0"/>
    <n v="0"/>
    <n v="0"/>
  </r>
  <r>
    <x v="39"/>
    <x v="39"/>
    <n v="2"/>
    <n v="5"/>
    <x v="18"/>
    <n v="0"/>
    <n v="0"/>
    <n v="-646100"/>
    <n v="5200000"/>
    <n v="4553900"/>
    <n v="4553900"/>
    <n v="0"/>
    <n v="0"/>
    <n v="0"/>
    <n v="0"/>
  </r>
  <r>
    <x v="39"/>
    <x v="39"/>
    <n v="1"/>
    <n v="1"/>
    <x v="15"/>
    <n v="10000000"/>
    <n v="-1200000"/>
    <n v="5646100"/>
    <n v="0"/>
    <n v="14446100"/>
    <n v="0"/>
    <n v="14434000"/>
    <n v="6000000"/>
    <n v="0"/>
    <n v="12100"/>
  </r>
  <r>
    <x v="39"/>
    <x v="39"/>
    <n v="4"/>
    <n v="2"/>
    <x v="7"/>
    <n v="15000000"/>
    <n v="2000000"/>
    <n v="-2000000"/>
    <n v="0"/>
    <n v="15000000"/>
    <n v="0"/>
    <n v="0"/>
    <n v="0"/>
    <n v="0"/>
    <n v="15000000"/>
  </r>
  <r>
    <x v="39"/>
    <x v="39"/>
    <n v="12"/>
    <n v="1"/>
    <x v="9"/>
    <n v="0"/>
    <n v="0"/>
    <n v="0"/>
    <n v="0"/>
    <n v="0"/>
    <n v="0"/>
    <n v="0"/>
    <n v="0"/>
    <n v="0"/>
    <n v="0"/>
  </r>
  <r>
    <x v="39"/>
    <x v="39"/>
    <n v="2"/>
    <n v="1"/>
    <x v="3"/>
    <n v="42040000"/>
    <n v="23000000"/>
    <n v="-3000000"/>
    <n v="0"/>
    <n v="62040000"/>
    <n v="0"/>
    <n v="25842971.239999998"/>
    <n v="0"/>
    <n v="0"/>
    <n v="36197028.759999998"/>
  </r>
  <r>
    <x v="39"/>
    <x v="39"/>
    <n v="1"/>
    <n v="3"/>
    <x v="10"/>
    <n v="0"/>
    <n v="7200000"/>
    <n v="0"/>
    <n v="0"/>
    <n v="7200000"/>
    <n v="0"/>
    <n v="0"/>
    <n v="0"/>
    <n v="0"/>
    <n v="7200000"/>
  </r>
  <r>
    <x v="40"/>
    <x v="40"/>
    <n v="2"/>
    <n v="1"/>
    <x v="2"/>
    <n v="6187439"/>
    <n v="0"/>
    <n v="0"/>
    <n v="0"/>
    <n v="6187439"/>
    <n v="0"/>
    <n v="2433899"/>
    <n v="0"/>
    <n v="1204086"/>
    <n v="2549454"/>
  </r>
  <r>
    <x v="40"/>
    <x v="40"/>
    <n v="1"/>
    <n v="1"/>
    <x v="1"/>
    <n v="2200000"/>
    <n v="0"/>
    <n v="0"/>
    <n v="0"/>
    <n v="2200000"/>
    <n v="0"/>
    <n v="592683"/>
    <n v="0"/>
    <n v="557317"/>
    <n v="1050000"/>
  </r>
  <r>
    <x v="41"/>
    <x v="41"/>
    <n v="2"/>
    <n v="4"/>
    <x v="7"/>
    <n v="14933815"/>
    <n v="0"/>
    <n v="0"/>
    <n v="0"/>
    <n v="14933815"/>
    <n v="0"/>
    <n v="0"/>
    <n v="0"/>
    <n v="0"/>
    <n v="14933815"/>
  </r>
  <r>
    <x v="42"/>
    <x v="42"/>
    <n v="2"/>
    <n v="3"/>
    <x v="8"/>
    <n v="500000"/>
    <n v="0"/>
    <n v="0"/>
    <n v="0"/>
    <n v="500000"/>
    <n v="0"/>
    <n v="0"/>
    <n v="0"/>
    <n v="0"/>
    <n v="500000"/>
  </r>
  <r>
    <x v="43"/>
    <x v="43"/>
    <n v="2"/>
    <n v="3"/>
    <x v="8"/>
    <n v="500000"/>
    <n v="0"/>
    <n v="0"/>
    <n v="0"/>
    <n v="500000"/>
    <n v="0"/>
    <n v="0"/>
    <n v="0"/>
    <n v="0"/>
    <n v="500000"/>
  </r>
  <r>
    <x v="44"/>
    <x v="44"/>
    <n v="1"/>
    <n v="1"/>
    <x v="2"/>
    <n v="3000000"/>
    <n v="0"/>
    <n v="0"/>
    <n v="0"/>
    <n v="3000000"/>
    <n v="1500000"/>
    <n v="0"/>
    <n v="-1500000"/>
    <n v="0"/>
    <n v="1500000"/>
  </r>
  <r>
    <x v="45"/>
    <x v="45"/>
    <n v="1"/>
    <n v="3"/>
    <x v="6"/>
    <n v="500000"/>
    <n v="0"/>
    <n v="0"/>
    <n v="0"/>
    <n v="500000"/>
    <n v="500000"/>
    <n v="0"/>
    <n v="-500000"/>
    <n v="0"/>
    <n v="0"/>
  </r>
  <r>
    <x v="45"/>
    <x v="45"/>
    <n v="2"/>
    <n v="3"/>
    <x v="17"/>
    <n v="34426635"/>
    <n v="0"/>
    <n v="0"/>
    <n v="0"/>
    <n v="34426635"/>
    <n v="13195785.710000001"/>
    <n v="17619216.510000002"/>
    <n v="-1600000"/>
    <n v="0"/>
    <n v="3611632.78"/>
  </r>
  <r>
    <x v="46"/>
    <x v="46"/>
    <n v="4"/>
    <n v="4"/>
    <x v="6"/>
    <n v="0"/>
    <n v="200000"/>
    <n v="0"/>
    <n v="0"/>
    <n v="200000"/>
    <n v="0"/>
    <n v="0"/>
    <n v="200000"/>
    <n v="0"/>
    <n v="200000"/>
  </r>
  <r>
    <x v="46"/>
    <x v="46"/>
    <n v="4"/>
    <n v="1"/>
    <x v="7"/>
    <n v="0"/>
    <n v="200000"/>
    <n v="0"/>
    <n v="0"/>
    <n v="200000"/>
    <n v="0"/>
    <n v="0"/>
    <n v="200000"/>
    <n v="0"/>
    <n v="200000"/>
  </r>
  <r>
    <x v="47"/>
    <x v="47"/>
    <n v="2"/>
    <n v="2"/>
    <x v="15"/>
    <n v="0"/>
    <n v="508500"/>
    <n v="0"/>
    <n v="0"/>
    <n v="508500"/>
    <n v="0"/>
    <n v="0"/>
    <n v="0"/>
    <n v="508500"/>
    <n v="0"/>
  </r>
  <r>
    <x v="48"/>
    <x v="47"/>
    <n v="2"/>
    <n v="3"/>
    <x v="8"/>
    <n v="0"/>
    <n v="100000"/>
    <n v="10000"/>
    <n v="0"/>
    <n v="110000"/>
    <n v="0"/>
    <n v="104985.01"/>
    <n v="0"/>
    <n v="0"/>
    <n v="5014.99"/>
  </r>
  <r>
    <x v="48"/>
    <x v="47"/>
    <n v="4"/>
    <n v="1"/>
    <x v="7"/>
    <n v="0"/>
    <n v="4500000"/>
    <n v="-10000"/>
    <n v="0"/>
    <n v="4490000"/>
    <n v="0"/>
    <n v="0"/>
    <n v="4500000"/>
    <n v="0"/>
    <n v="4490000"/>
  </r>
  <r>
    <x v="49"/>
    <x v="48"/>
    <n v="2"/>
    <n v="3"/>
    <x v="17"/>
    <n v="8208150"/>
    <n v="0"/>
    <n v="0"/>
    <n v="0"/>
    <n v="8208150"/>
    <n v="0"/>
    <n v="8123337.6900000004"/>
    <n v="0"/>
    <n v="0"/>
    <n v="84812.31"/>
  </r>
  <r>
    <x v="49"/>
    <x v="48"/>
    <n v="8"/>
    <n v="1"/>
    <x v="9"/>
    <n v="20000000"/>
    <n v="-20000000"/>
    <n v="0"/>
    <n v="0"/>
    <n v="0"/>
    <n v="0"/>
    <n v="0"/>
    <n v="0"/>
    <n v="0"/>
    <n v="0"/>
  </r>
  <r>
    <x v="49"/>
    <x v="48"/>
    <n v="2"/>
    <n v="1"/>
    <x v="3"/>
    <n v="23500000"/>
    <n v="20000000"/>
    <n v="0"/>
    <n v="0"/>
    <n v="43500000"/>
    <n v="33282791.620000001"/>
    <n v="10070411.23"/>
    <n v="0"/>
    <n v="0"/>
    <n v="146797.15"/>
  </r>
  <r>
    <x v="50"/>
    <x v="49"/>
    <n v="2"/>
    <n v="1"/>
    <x v="6"/>
    <n v="400000"/>
    <n v="0"/>
    <n v="0"/>
    <n v="0"/>
    <n v="400000"/>
    <n v="0"/>
    <n v="0"/>
    <n v="0"/>
    <n v="0"/>
    <n v="400000"/>
  </r>
  <r>
    <x v="50"/>
    <x v="49"/>
    <n v="12"/>
    <n v="1"/>
    <x v="9"/>
    <n v="115333334"/>
    <n v="10000004"/>
    <n v="0"/>
    <n v="0"/>
    <n v="125333338"/>
    <n v="0"/>
    <n v="124868390.17"/>
    <n v="0"/>
    <n v="0"/>
    <n v="464947.83"/>
  </r>
  <r>
    <x v="51"/>
    <x v="49"/>
    <n v="1"/>
    <n v="1"/>
    <x v="0"/>
    <n v="5000000"/>
    <n v="-4508500"/>
    <n v="0"/>
    <n v="0"/>
    <n v="491500"/>
    <n v="0"/>
    <n v="0"/>
    <n v="0"/>
    <n v="0"/>
    <n v="491500"/>
  </r>
  <r>
    <x v="51"/>
    <x v="49"/>
    <n v="2"/>
    <n v="1"/>
    <x v="3"/>
    <n v="62421887"/>
    <n v="-11000004"/>
    <n v="0"/>
    <n v="0"/>
    <n v="51421883"/>
    <n v="13061299.52"/>
    <n v="17903345.449999999"/>
    <n v="0"/>
    <n v="0"/>
    <n v="20457238.030000001"/>
  </r>
  <r>
    <x v="52"/>
    <x v="50"/>
    <n v="1"/>
    <n v="1"/>
    <x v="0"/>
    <n v="47741678"/>
    <n v="0"/>
    <n v="0"/>
    <n v="0"/>
    <n v="47741678"/>
    <n v="0"/>
    <n v="47741678"/>
    <n v="0"/>
    <n v="0"/>
    <n v="0"/>
  </r>
  <r>
    <x v="53"/>
    <x v="51"/>
    <n v="1"/>
    <n v="2"/>
    <x v="5"/>
    <n v="32400000"/>
    <n v="0"/>
    <n v="0"/>
    <n v="0"/>
    <n v="32400000"/>
    <n v="0"/>
    <n v="5946481.6399999997"/>
    <n v="0"/>
    <n v="10253518.359999999"/>
    <n v="16200000"/>
  </r>
  <r>
    <x v="54"/>
    <x v="52"/>
    <n v="1"/>
    <n v="1"/>
    <x v="0"/>
    <n v="6820240"/>
    <n v="0"/>
    <n v="0"/>
    <n v="0"/>
    <n v="6820240"/>
    <n v="0"/>
    <n v="6820240"/>
    <n v="0"/>
    <n v="0"/>
    <n v="0"/>
  </r>
  <r>
    <x v="55"/>
    <x v="53"/>
    <n v="1"/>
    <n v="2"/>
    <x v="5"/>
    <n v="1125706615"/>
    <n v="0"/>
    <n v="0"/>
    <n v="0"/>
    <n v="1125706615"/>
    <n v="0"/>
    <n v="125524484.04000001"/>
    <n v="83429286"/>
    <n v="444992204.32999998"/>
    <n v="555189926.63"/>
  </r>
  <r>
    <x v="56"/>
    <x v="54"/>
    <n v="1"/>
    <n v="2"/>
    <x v="5"/>
    <n v="300000000"/>
    <n v="0"/>
    <n v="0"/>
    <n v="0"/>
    <n v="300000000"/>
    <n v="0"/>
    <n v="25000000"/>
    <n v="0"/>
    <n v="125000000"/>
    <n v="150000000"/>
  </r>
  <r>
    <x v="57"/>
    <x v="55"/>
    <n v="1"/>
    <n v="2"/>
    <x v="5"/>
    <n v="118000000"/>
    <n v="0"/>
    <n v="0"/>
    <n v="0"/>
    <n v="118000000"/>
    <n v="0"/>
    <n v="9833333.3499999996"/>
    <n v="0"/>
    <n v="49166666.649999999"/>
    <n v="59000000"/>
  </r>
  <r>
    <x v="58"/>
    <x v="56"/>
    <n v="1"/>
    <n v="2"/>
    <x v="5"/>
    <n v="69144000"/>
    <n v="0"/>
    <n v="0"/>
    <n v="0"/>
    <n v="69144000"/>
    <n v="0"/>
    <n v="6833787.7199999997"/>
    <n v="0"/>
    <n v="28887206.620000001"/>
    <n v="33423005.66"/>
  </r>
  <r>
    <x v="59"/>
    <x v="57"/>
    <n v="1"/>
    <n v="2"/>
    <x v="5"/>
    <n v="97012957"/>
    <n v="0"/>
    <n v="0"/>
    <n v="0"/>
    <n v="97012957"/>
    <n v="0"/>
    <n v="8556318.6400000006"/>
    <n v="0"/>
    <n v="39950159.359999999"/>
    <n v="48506479"/>
  </r>
  <r>
    <x v="60"/>
    <x v="50"/>
    <n v="1"/>
    <n v="1"/>
    <x v="1"/>
    <n v="28234113"/>
    <n v="0"/>
    <n v="0"/>
    <n v="0"/>
    <n v="28234113"/>
    <n v="0"/>
    <n v="25000000"/>
    <n v="-959990"/>
    <n v="0"/>
    <n v="2274123"/>
  </r>
  <r>
    <x v="61"/>
    <x v="52"/>
    <n v="1"/>
    <n v="1"/>
    <x v="1"/>
    <n v="4033445"/>
    <n v="0"/>
    <n v="0"/>
    <n v="0"/>
    <n v="4033445"/>
    <n v="0"/>
    <n v="3500000"/>
    <n v="-152866"/>
    <n v="0"/>
    <n v="380579"/>
  </r>
  <r>
    <x v="62"/>
    <x v="58"/>
    <n v="1"/>
    <n v="1"/>
    <x v="0"/>
    <n v="20000000"/>
    <n v="0"/>
    <n v="0"/>
    <n v="0"/>
    <n v="20000000"/>
    <n v="0"/>
    <n v="10000000"/>
    <n v="0"/>
    <n v="0"/>
    <n v="10000000"/>
  </r>
  <r>
    <x v="62"/>
    <x v="58"/>
    <n v="1"/>
    <n v="1"/>
    <x v="1"/>
    <n v="20300000"/>
    <n v="0"/>
    <n v="0"/>
    <n v="0"/>
    <n v="20300000"/>
    <n v="0"/>
    <n v="11707670.25"/>
    <n v="0"/>
    <n v="0"/>
    <n v="8592329.75"/>
  </r>
  <r>
    <x v="63"/>
    <x v="59"/>
    <n v="1"/>
    <n v="1"/>
    <x v="0"/>
    <n v="13746666"/>
    <n v="0"/>
    <n v="0"/>
    <n v="0"/>
    <n v="13746666"/>
    <n v="0"/>
    <n v="0"/>
    <n v="0"/>
    <n v="0"/>
    <n v="13746666"/>
  </r>
  <r>
    <x v="63"/>
    <x v="59"/>
    <n v="1"/>
    <n v="1"/>
    <x v="1"/>
    <n v="6200000"/>
    <n v="0"/>
    <n v="0"/>
    <n v="0"/>
    <n v="6200000"/>
    <n v="0"/>
    <n v="0"/>
    <n v="0"/>
    <n v="0"/>
    <n v="6200000"/>
  </r>
  <r>
    <x v="64"/>
    <x v="60"/>
    <n v="2"/>
    <n v="1"/>
    <x v="5"/>
    <n v="0"/>
    <n v="15001080"/>
    <n v="0"/>
    <n v="0"/>
    <n v="15001080"/>
    <n v="0"/>
    <n v="15001080"/>
    <n v="0"/>
    <n v="0"/>
    <n v="0"/>
  </r>
  <r>
    <x v="65"/>
    <x v="61"/>
    <n v="2"/>
    <n v="1"/>
    <x v="5"/>
    <n v="200000000"/>
    <n v="-15001080"/>
    <n v="0"/>
    <n v="0"/>
    <n v="184998920"/>
    <n v="0"/>
    <n v="0"/>
    <n v="2094685"/>
    <n v="0"/>
    <n v="182904235"/>
  </r>
  <r>
    <x v="66"/>
    <x v="62"/>
    <n v="1"/>
    <n v="1"/>
    <x v="1"/>
    <n v="51415000"/>
    <n v="0"/>
    <n v="0"/>
    <n v="0"/>
    <n v="51415000"/>
    <n v="0"/>
    <n v="1764940.47"/>
    <n v="0"/>
    <n v="49650059.530000001"/>
    <n v="0"/>
  </r>
  <r>
    <x v="67"/>
    <x v="63"/>
    <n v="1"/>
    <n v="1"/>
    <x v="1"/>
    <n v="20935000"/>
    <n v="0"/>
    <n v="0"/>
    <n v="0"/>
    <n v="20935000"/>
    <n v="0"/>
    <n v="0"/>
    <n v="-2094685"/>
    <n v="18840315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7">
  <r>
    <x v="0"/>
    <x v="0"/>
    <s v="REMUNERACIONES"/>
    <x v="0"/>
    <n v="3618772608"/>
    <n v="3618772608"/>
    <n v="0"/>
    <n v="345534971.18000001"/>
    <n v="345534971.18000001"/>
    <n v="0"/>
    <n v="1630681950.99"/>
    <n v="1976216922.1700001"/>
    <n v="0.45061741303807284"/>
    <n v="1625679835.23"/>
    <n v="1642555685.8299999"/>
    <n v="0"/>
    <n v="0"/>
    <n v="0"/>
    <n v="10275850"/>
    <n v="-10275850"/>
    <s v="001"/>
  </r>
  <r>
    <x v="1"/>
    <x v="1"/>
    <s v="SUELDOS PARA CARGOS FIJOS"/>
    <x v="0"/>
    <n v="2126201452"/>
    <n v="2131477302"/>
    <n v="0"/>
    <n v="0"/>
    <n v="0"/>
    <n v="0"/>
    <n v="958324106.02999997"/>
    <n v="958324106.02999997"/>
    <n v="0.4496055881668497"/>
    <n v="1167877345.97"/>
    <n v="1173153195.97"/>
    <n v="0"/>
    <n v="0"/>
    <n v="0"/>
    <n v="5275850"/>
    <n v="0"/>
    <s v="001"/>
  </r>
  <r>
    <x v="2"/>
    <x v="1"/>
    <s v="SUPLENCIAS"/>
    <x v="0"/>
    <n v="0"/>
    <n v="5000000"/>
    <n v="0"/>
    <n v="0"/>
    <n v="0"/>
    <n v="0"/>
    <n v="0"/>
    <n v="0"/>
    <n v="0"/>
    <n v="0"/>
    <n v="5000000"/>
    <n v="0"/>
    <n v="0"/>
    <n v="0"/>
    <n v="5000000"/>
    <n v="0"/>
    <s v="001"/>
  </r>
  <r>
    <x v="3"/>
    <x v="1"/>
    <s v="TIEMPO EXTRAORDINARIO"/>
    <x v="0"/>
    <n v="15000000"/>
    <n v="15000000"/>
    <n v="0"/>
    <n v="0"/>
    <n v="0"/>
    <n v="0"/>
    <n v="3897141.37"/>
    <n v="3897141.37"/>
    <n v="0.25980942466666668"/>
    <n v="5102858.63"/>
    <n v="11102858.630000001"/>
    <n v="0"/>
    <n v="0"/>
    <n v="0"/>
    <n v="0"/>
    <n v="0"/>
    <s v="001"/>
  </r>
  <r>
    <x v="4"/>
    <x v="1"/>
    <s v="RETRIBUCION POR AÑOS SERVIDOS"/>
    <x v="0"/>
    <n v="154315104"/>
    <n v="154315104"/>
    <n v="0"/>
    <n v="0"/>
    <n v="0"/>
    <n v="0"/>
    <n v="63030125.140000001"/>
    <n v="63030125.140000001"/>
    <n v="0.40845078353444908"/>
    <n v="91284978.859999999"/>
    <n v="91284978.859999999"/>
    <n v="0"/>
    <n v="0"/>
    <n v="0"/>
    <n v="0"/>
    <n v="0"/>
    <s v="001"/>
  </r>
  <r>
    <x v="5"/>
    <x v="1"/>
    <s v="RESTRICCION AL EJERCICIO LIBERAL DE LA PROFESION"/>
    <x v="0"/>
    <n v="198381030"/>
    <n v="198381030"/>
    <n v="0"/>
    <n v="0"/>
    <n v="0"/>
    <n v="0"/>
    <n v="87600712.290000007"/>
    <n v="87600712.290000007"/>
    <n v="0.44157806968740915"/>
    <n v="110780317.70999999"/>
    <n v="110780317.70999999"/>
    <n v="0"/>
    <n v="0"/>
    <n v="0"/>
    <n v="0"/>
    <n v="0"/>
    <s v="001"/>
  </r>
  <r>
    <x v="6"/>
    <x v="1"/>
    <s v="DECIMOTERCER MES"/>
    <x v="0"/>
    <n v="223799618"/>
    <n v="223799618"/>
    <n v="0"/>
    <n v="0"/>
    <n v="0"/>
    <n v="0"/>
    <n v="0"/>
    <n v="0"/>
    <n v="0"/>
    <n v="223799618"/>
    <n v="223799618"/>
    <n v="0"/>
    <n v="0"/>
    <n v="0"/>
    <n v="0"/>
    <n v="0"/>
    <s v="001"/>
  </r>
  <r>
    <x v="7"/>
    <x v="1"/>
    <s v="SALARIO ESCOLAR"/>
    <x v="0"/>
    <n v="187024484"/>
    <n v="176748634"/>
    <n v="0"/>
    <n v="0"/>
    <n v="0"/>
    <n v="0"/>
    <n v="176748633.33000001"/>
    <n v="176748633.33000001"/>
    <n v="0.99999999620930602"/>
    <n v="7.0000000000000007E-2"/>
    <n v="0.67"/>
    <n v="0"/>
    <n v="0"/>
    <n v="0"/>
    <n v="0"/>
    <n v="-10275850"/>
    <s v="001"/>
  </r>
  <r>
    <x v="8"/>
    <x v="1"/>
    <s v="OTROS INCENTIVOS SALARIALES"/>
    <x v="0"/>
    <n v="47173842"/>
    <n v="47173842"/>
    <n v="0"/>
    <n v="0"/>
    <n v="0"/>
    <n v="0"/>
    <n v="20339126.010000002"/>
    <n v="20339126.010000002"/>
    <n v="0.4311526292473698"/>
    <n v="26834715.989999998"/>
    <n v="26834715.989999998"/>
    <n v="0"/>
    <n v="0"/>
    <n v="0"/>
    <n v="0"/>
    <n v="0"/>
    <s v="001"/>
  </r>
  <r>
    <x v="9"/>
    <x v="1"/>
    <s v="CCSS CONTRIBUCION PATRONAL SEGURO SALUD (CONTRIBUCION PATRONAL SEGURO DE SALUD, SEGUN LEY NO. 17 DEL 22 DE OCTUBRE DE 1943, LEY"/>
    <x v="0"/>
    <n v="252348872"/>
    <n v="252348872"/>
    <n v="0"/>
    <n v="130644825"/>
    <n v="130644825"/>
    <n v="0"/>
    <n v="121704047"/>
    <n v="252348872"/>
    <n v="0.48228488613969317"/>
    <n v="0"/>
    <n v="0"/>
    <n v="0"/>
    <n v="0"/>
    <n v="0"/>
    <n v="0"/>
    <n v="0"/>
    <s v="001"/>
  </r>
  <r>
    <x v="10"/>
    <x v="1"/>
    <s v="BANCO POPULAR Y DE DESARROLLO COMUNAL. (BPDC) (SEGUN LEY NO. 4351 DEL 11 DE JULIO DE 1969, LEY ORGANICA DEL B.P.D.C.)."/>
    <x v="0"/>
    <n v="13640480"/>
    <n v="13640480"/>
    <n v="0"/>
    <n v="7061949"/>
    <n v="7061949"/>
    <n v="0"/>
    <n v="6578531"/>
    <n v="13640480"/>
    <n v="0.48228002240390366"/>
    <n v="0"/>
    <n v="0"/>
    <n v="0"/>
    <n v="0"/>
    <n v="0"/>
    <n v="0"/>
    <n v="0"/>
    <s v="001"/>
  </r>
  <r>
    <x v="11"/>
    <x v="1"/>
    <s v="CCSS CONTRIBUCION PATRONAL SEGURO PENSIONES (CONTRIBUCION PATRONAL SEGURO DE PENSIONES, SEGUN LEY NO. 17 DEL 22 DE OCTUBRE DE 1943, LEY"/>
    <x v="0"/>
    <n v="152227752"/>
    <n v="152227752"/>
    <n v="0"/>
    <n v="79400976"/>
    <n v="79400976"/>
    <n v="0"/>
    <n v="72826776"/>
    <n v="152227752"/>
    <n v="0.47840669682884102"/>
    <n v="0"/>
    <n v="0"/>
    <n v="0"/>
    <n v="0"/>
    <n v="0"/>
    <n v="0"/>
    <n v="0"/>
    <s v="001"/>
  </r>
  <r>
    <x v="12"/>
    <x v="1"/>
    <s v="CCSS APORTE PATRONAL REGIMEN PENSIONES (APORTE PATRONAL AL REGIMEN DE PENSIONES, SEGUN LEY DE PROTECCION AL TRABAJADOR NO. 7983 DEL 16"/>
    <x v="0"/>
    <n v="81842877"/>
    <n v="81842877"/>
    <n v="0"/>
    <n v="42371238"/>
    <n v="42371238"/>
    <n v="0"/>
    <n v="39471639"/>
    <n v="81842877"/>
    <n v="0.48228557507820746"/>
    <n v="0"/>
    <n v="0"/>
    <n v="0"/>
    <n v="0"/>
    <n v="0"/>
    <n v="0"/>
    <n v="0"/>
    <s v="001"/>
  </r>
  <r>
    <x v="13"/>
    <x v="1"/>
    <s v="CCSS APORTE PATRONAL FONDO CAPITALIZACION LABORAL (APORTE PATRONAL AL FONDO DE CAPITALIZACION LABORAL, SEGUN LEY DE PROTECCION AL TRABAJADOR"/>
    <x v="0"/>
    <n v="40921439"/>
    <n v="40921439"/>
    <n v="0"/>
    <n v="21185668"/>
    <n v="21185668"/>
    <n v="0"/>
    <n v="19735771"/>
    <n v="40921439"/>
    <n v="0.4822843839875719"/>
    <n v="0"/>
    <n v="0"/>
    <n v="0"/>
    <n v="0"/>
    <n v="0"/>
    <n v="0"/>
    <n v="0"/>
    <s v="001"/>
  </r>
  <r>
    <x v="14"/>
    <x v="1"/>
    <s v="ASOCIACION SOLIDARISTA DE EMPLEADOS DEL MINISTERIO DE CIENCIA Y TECNOLOGIA (ASEMICIT). (APORTE PATRONAL A LA ASOCIACION SOLIDARISTA DE"/>
    <x v="0"/>
    <n v="125895658"/>
    <n v="125895658"/>
    <n v="0"/>
    <n v="64870315.18"/>
    <n v="64870315.18"/>
    <n v="0"/>
    <n v="60425342.82"/>
    <n v="125295658"/>
    <n v="0.47996367611025947"/>
    <n v="0"/>
    <n v="600000"/>
    <n v="0"/>
    <n v="0"/>
    <n v="0"/>
    <n v="0"/>
    <n v="0"/>
    <s v="001"/>
  </r>
  <r>
    <x v="15"/>
    <x v="0"/>
    <s v="SERVICIOS"/>
    <x v="0"/>
    <n v="1460213904"/>
    <n v="1460213904"/>
    <n v="4028183.51"/>
    <n v="287581818.07999998"/>
    <n v="291610001.58999997"/>
    <n v="6407385.54"/>
    <n v="382438109.72000003"/>
    <n v="674048111.30999994"/>
    <n v="0.26190553909422304"/>
    <n v="77495561.040000007"/>
    <n v="779758407.14999998"/>
    <n v="0"/>
    <n v="51000000"/>
    <n v="0"/>
    <n v="65000000"/>
    <n v="-65000000"/>
    <s v="001"/>
  </r>
  <r>
    <x v="16"/>
    <x v="1"/>
    <s v="ALQUILER DE EDIFICIOS, LOCALES Y TERRENOS"/>
    <x v="0"/>
    <n v="546109512"/>
    <n v="546109512"/>
    <n v="0"/>
    <n v="45509125.850000001"/>
    <n v="45509125.850000001"/>
    <n v="0"/>
    <n v="227545629.19"/>
    <n v="273054755.04000002"/>
    <n v="0.41666666518344769"/>
    <n v="0.96"/>
    <n v="273054756.95999998"/>
    <n v="0"/>
    <n v="0"/>
    <n v="0"/>
    <n v="0"/>
    <n v="0"/>
    <s v="001"/>
  </r>
  <r>
    <x v="17"/>
    <x v="1"/>
    <s v="ALQUILER DE MAQUINARIA, EQUIPO Y MOBILIARIO"/>
    <x v="0"/>
    <n v="25225668"/>
    <n v="25225668"/>
    <n v="0"/>
    <n v="6256769.6399999997"/>
    <n v="6256769.6399999997"/>
    <n v="0"/>
    <n v="3749590.04"/>
    <n v="10006359.68"/>
    <n v="0.14864185321078513"/>
    <n v="2699125.32"/>
    <n v="15219308.32"/>
    <n v="0"/>
    <n v="0"/>
    <n v="0"/>
    <n v="0"/>
    <n v="0"/>
    <s v="001"/>
  </r>
  <r>
    <x v="18"/>
    <x v="1"/>
    <s v="ALQUILER DE EQUIPO DE COMPUTO"/>
    <x v="0"/>
    <n v="4250000"/>
    <n v="4250000"/>
    <n v="0"/>
    <n v="2312574.38"/>
    <n v="2312574.38"/>
    <n v="0"/>
    <n v="1019588.35"/>
    <n v="3332162.73"/>
    <n v="0.23990314117647057"/>
    <n v="917837.27"/>
    <n v="917837.27"/>
    <n v="0"/>
    <n v="0"/>
    <n v="0"/>
    <n v="0"/>
    <n v="0"/>
    <s v="001"/>
  </r>
  <r>
    <x v="19"/>
    <x v="1"/>
    <s v="SERVICIO DE AGUA Y ALCANTARILLADO"/>
    <x v="0"/>
    <n v="33894012"/>
    <n v="33894012"/>
    <n v="0"/>
    <n v="8779480.9000000004"/>
    <n v="8779480.9000000004"/>
    <n v="0"/>
    <n v="8506912.0999999996"/>
    <n v="17286393"/>
    <n v="0.25098569328411163"/>
    <n v="0"/>
    <n v="16607619"/>
    <n v="0"/>
    <n v="0"/>
    <n v="0"/>
    <n v="0"/>
    <n v="0"/>
    <s v="001"/>
  </r>
  <r>
    <x v="20"/>
    <x v="1"/>
    <s v="SERVICIO DE ENERGIA ELECTRICA"/>
    <x v="0"/>
    <n v="25724136"/>
    <n v="25724136"/>
    <n v="0"/>
    <n v="2964317.8"/>
    <n v="2964317.8"/>
    <n v="0"/>
    <n v="9897750.1999999993"/>
    <n v="12862068"/>
    <n v="0.38476511708692562"/>
    <n v="0"/>
    <n v="12862068"/>
    <n v="0"/>
    <n v="0"/>
    <n v="0"/>
    <n v="0"/>
    <n v="0"/>
    <s v="001"/>
  </r>
  <r>
    <x v="21"/>
    <x v="1"/>
    <s v="SERVICIO DE CORREO"/>
    <x v="0"/>
    <n v="670000"/>
    <n v="670000"/>
    <n v="0"/>
    <n v="101922.44"/>
    <n v="101922.44"/>
    <n v="0"/>
    <n v="65088"/>
    <n v="167010.44"/>
    <n v="9.7146268656716411E-2"/>
    <n v="2989.56"/>
    <n v="502989.56"/>
    <n v="0"/>
    <n v="0"/>
    <n v="0"/>
    <n v="0"/>
    <n v="0"/>
    <s v="001"/>
  </r>
  <r>
    <x v="22"/>
    <x v="1"/>
    <s v="SERVICIO DE TELECOMUNICACIONES"/>
    <x v="0"/>
    <n v="49711848"/>
    <n v="49711848"/>
    <n v="0"/>
    <n v="8267984.7400000002"/>
    <n v="8267984.7400000002"/>
    <n v="282500"/>
    <n v="10448922.01"/>
    <n v="18716906.75"/>
    <n v="0.21018977226515498"/>
    <n v="458893.25"/>
    <n v="30712441.25"/>
    <n v="0"/>
    <n v="0"/>
    <n v="0"/>
    <n v="0"/>
    <n v="0"/>
    <s v="001"/>
  </r>
  <r>
    <x v="23"/>
    <x v="1"/>
    <s v="INFORMACION"/>
    <x v="0"/>
    <n v="3500000"/>
    <n v="3500000"/>
    <n v="0"/>
    <n v="1042818.38"/>
    <n v="1042818.38"/>
    <n v="0"/>
    <n v="993315.2"/>
    <n v="2036133.58"/>
    <n v="0.28380434285714284"/>
    <n v="31395.82"/>
    <n v="1463866.42"/>
    <n v="0"/>
    <n v="10000000"/>
    <n v="0"/>
    <n v="0"/>
    <n v="0"/>
    <s v="001"/>
  </r>
  <r>
    <x v="24"/>
    <x v="1"/>
    <s v="PUBLICIDAD Y PROPAGANDA"/>
    <x v="0"/>
    <n v="41803696"/>
    <n v="41803696"/>
    <n v="0"/>
    <n v="19283587.18"/>
    <n v="19283587.18"/>
    <n v="0"/>
    <n v="0"/>
    <n v="19283587.18"/>
    <n v="0"/>
    <n v="8.31"/>
    <n v="22520108.82"/>
    <n v="0"/>
    <n v="0"/>
    <n v="0"/>
    <n v="0"/>
    <n v="0"/>
    <s v="001"/>
  </r>
  <r>
    <x v="25"/>
    <x v="1"/>
    <s v="IMPRESION, ENCUADERNACION Y OTROS"/>
    <x v="0"/>
    <n v="2500000"/>
    <n v="2500000"/>
    <n v="0"/>
    <n v="0"/>
    <n v="0"/>
    <n v="0"/>
    <n v="0"/>
    <n v="0"/>
    <n v="0"/>
    <n v="500000"/>
    <n v="2500000"/>
    <n v="0"/>
    <n v="0"/>
    <n v="0"/>
    <n v="0"/>
    <n v="0"/>
    <s v="001"/>
  </r>
  <r>
    <x v="26"/>
    <x v="1"/>
    <s v="COMIS. Y GASTOS POR SERV. FINANCIEROS Y COMERCIAL."/>
    <x v="0"/>
    <n v="3743868"/>
    <n v="5243868"/>
    <n v="0"/>
    <n v="2847876.75"/>
    <n v="2847876.75"/>
    <n v="0"/>
    <n v="403717.91"/>
    <n v="3251594.66"/>
    <n v="7.6988572176111214E-2"/>
    <n v="492273.34"/>
    <n v="1992273.34"/>
    <n v="0"/>
    <n v="0"/>
    <n v="0"/>
    <n v="1500000"/>
    <n v="0"/>
    <s v="001"/>
  </r>
  <r>
    <x v="27"/>
    <x v="1"/>
    <s v="SERVICIOS DE TECNOLOGIAS DE INFORMACION"/>
    <x v="0"/>
    <n v="194443949"/>
    <n v="194443949"/>
    <n v="2263342.65"/>
    <n v="8911966.7699999996"/>
    <n v="11175309.42"/>
    <n v="0"/>
    <n v="17043761.890000001"/>
    <n v="28219071.309999999"/>
    <n v="8.7653855919167745E-2"/>
    <n v="11842460.689999999"/>
    <n v="166224877.69"/>
    <n v="0"/>
    <n v="0"/>
    <n v="0"/>
    <n v="0"/>
    <n v="0"/>
    <s v="001"/>
  </r>
  <r>
    <x v="28"/>
    <x v="1"/>
    <s v="SERVICIOS EN CIENCIAS ECONOMICAS Y SOCIALES"/>
    <x v="0"/>
    <n v="95000000"/>
    <n v="95000000"/>
    <n v="0"/>
    <n v="44999999.939999998"/>
    <n v="44999999.939999998"/>
    <n v="1258885.54"/>
    <n v="32092395.5"/>
    <n v="77092395.439999998"/>
    <n v="0.3378146894736842"/>
    <n v="335.02"/>
    <n v="16648719.02"/>
    <n v="0"/>
    <n v="0"/>
    <n v="0"/>
    <n v="0"/>
    <n v="0"/>
    <s v="001"/>
  </r>
  <r>
    <x v="29"/>
    <x v="1"/>
    <s v="SERVICIOS INFORMATICOS"/>
    <x v="0"/>
    <n v="100000000"/>
    <n v="35000000"/>
    <n v="0"/>
    <n v="0"/>
    <n v="0"/>
    <n v="0"/>
    <n v="0"/>
    <n v="0"/>
    <n v="0"/>
    <n v="30000000"/>
    <n v="35000000"/>
    <n v="0"/>
    <n v="0"/>
    <n v="0"/>
    <n v="0"/>
    <n v="-65000000"/>
    <s v="001"/>
  </r>
  <r>
    <x v="30"/>
    <x v="1"/>
    <s v="SERVICIOS GENERALES"/>
    <x v="0"/>
    <n v="19939453"/>
    <n v="19939453"/>
    <n v="0"/>
    <n v="6254174.5700000003"/>
    <n v="6254174.5700000003"/>
    <n v="0"/>
    <n v="5849501.8300000001"/>
    <n v="12103676.4"/>
    <n v="0.29336320459743803"/>
    <n v="3835776.6"/>
    <n v="7835776.5999999996"/>
    <n v="0"/>
    <n v="0"/>
    <n v="0"/>
    <n v="0"/>
    <n v="0"/>
    <s v="001"/>
  </r>
  <r>
    <x v="31"/>
    <x v="1"/>
    <s v="OTROS SERVICIOS DE GESTION Y APOYO"/>
    <x v="0"/>
    <n v="2157065"/>
    <n v="33657065"/>
    <n v="0"/>
    <n v="93478.88"/>
    <n v="93478.88"/>
    <n v="0"/>
    <n v="1815804.7"/>
    <n v="1909283.58"/>
    <n v="5.39501795536836E-2"/>
    <n v="247781.42"/>
    <n v="31747781.420000002"/>
    <n v="0"/>
    <n v="25000000"/>
    <n v="0"/>
    <n v="31500000"/>
    <n v="0"/>
    <s v="001"/>
  </r>
  <r>
    <x v="32"/>
    <x v="1"/>
    <s v="TRANSPORTE DENTRO DEL PAIS"/>
    <x v="0"/>
    <n v="247178"/>
    <n v="247178"/>
    <n v="0"/>
    <n v="56724"/>
    <n v="56724"/>
    <n v="0"/>
    <n v="143090"/>
    <n v="199814"/>
    <n v="0.57889456181375365"/>
    <n v="47364"/>
    <n v="47364"/>
    <n v="0"/>
    <n v="0"/>
    <n v="0"/>
    <n v="0"/>
    <n v="0"/>
    <s v="001"/>
  </r>
  <r>
    <x v="33"/>
    <x v="1"/>
    <s v="VIATICOS DENTRO DEL PAIS"/>
    <x v="0"/>
    <n v="10194804"/>
    <n v="10194804"/>
    <n v="0"/>
    <n v="5107704"/>
    <n v="5107704"/>
    <n v="0"/>
    <n v="4074400"/>
    <n v="9182104"/>
    <n v="0.39965456913149089"/>
    <n v="1012700"/>
    <n v="1012700"/>
    <n v="0"/>
    <n v="0"/>
    <n v="0"/>
    <n v="0"/>
    <n v="0"/>
    <s v="001"/>
  </r>
  <r>
    <x v="34"/>
    <x v="1"/>
    <s v="TRANSPORTE EN EL EXTERIOR"/>
    <x v="0"/>
    <n v="24000000"/>
    <n v="24000000"/>
    <n v="0"/>
    <n v="5569565.9299999997"/>
    <n v="5569565.9299999997"/>
    <n v="4866000"/>
    <n v="6553566.5300000003"/>
    <n v="12123132.460000001"/>
    <n v="0.27306527208333337"/>
    <n v="10867.54"/>
    <n v="7010867.54"/>
    <n v="0"/>
    <n v="0"/>
    <n v="0"/>
    <n v="0"/>
    <n v="0"/>
    <s v="001"/>
  </r>
  <r>
    <x v="35"/>
    <x v="1"/>
    <s v="VIATICOS EN EL EXTERIOR"/>
    <x v="0"/>
    <n v="24000000"/>
    <n v="24000000"/>
    <n v="1764840.86"/>
    <n v="1018396.24"/>
    <n v="2783237.1"/>
    <n v="0"/>
    <n v="5823605.6900000004"/>
    <n v="8606842.790000001"/>
    <n v="0.24265023708333336"/>
    <n v="1693157.21"/>
    <n v="15393157.210000001"/>
    <n v="0"/>
    <n v="0"/>
    <n v="0"/>
    <n v="0"/>
    <n v="0"/>
    <s v="001"/>
  </r>
  <r>
    <x v="36"/>
    <x v="1"/>
    <s v="SEGUROS"/>
    <x v="0"/>
    <n v="23733558"/>
    <n v="24733558"/>
    <n v="0"/>
    <n v="383656"/>
    <n v="383656"/>
    <n v="0"/>
    <n v="20227789.149999999"/>
    <n v="20611445.149999999"/>
    <n v="0.81782771205016269"/>
    <n v="1051112.8500000001"/>
    <n v="4122112.85"/>
    <n v="0"/>
    <n v="0"/>
    <n v="0"/>
    <n v="1000000"/>
    <n v="0"/>
    <s v="001"/>
  </r>
  <r>
    <x v="37"/>
    <x v="1"/>
    <s v="ACTIVIDADES DE CAPACITACION"/>
    <x v="0"/>
    <n v="133463029"/>
    <n v="133463029"/>
    <n v="0"/>
    <n v="81856563.310000002"/>
    <n v="81856563.310000002"/>
    <n v="0"/>
    <n v="9522305.6699999999"/>
    <n v="91378868.980000004"/>
    <n v="7.1347891182658538E-2"/>
    <n v="121131.02"/>
    <n v="42084160.020000003"/>
    <n v="0"/>
    <n v="10000000"/>
    <n v="0"/>
    <n v="0"/>
    <n v="0"/>
    <s v="001"/>
  </r>
  <r>
    <x v="38"/>
    <x v="1"/>
    <s v="ACTIVIDADES PROTOCOLARIAS Y SOCIALES"/>
    <x v="0"/>
    <n v="9247120"/>
    <n v="9247120"/>
    <n v="0"/>
    <n v="537120"/>
    <n v="537120"/>
    <n v="0"/>
    <n v="0"/>
    <n v="537120"/>
    <n v="0"/>
    <n v="1210000"/>
    <n v="8710000"/>
    <n v="0"/>
    <n v="0"/>
    <n v="0"/>
    <n v="0"/>
    <n v="0"/>
    <s v="001"/>
  </r>
  <r>
    <x v="39"/>
    <x v="1"/>
    <s v="MANT. Y REPARACION DE EQUIPO DE TRANSPORTE"/>
    <x v="0"/>
    <n v="12000008"/>
    <n v="12000008"/>
    <n v="0"/>
    <n v="6290414.7800000003"/>
    <n v="6290414.7800000003"/>
    <n v="0"/>
    <n v="3709587"/>
    <n v="10000001.780000001"/>
    <n v="0.30913204391197074"/>
    <n v="0.22"/>
    <n v="2000006.22"/>
    <n v="0"/>
    <n v="0"/>
    <n v="0"/>
    <n v="0"/>
    <n v="0"/>
    <s v="001"/>
  </r>
  <r>
    <x v="40"/>
    <x v="1"/>
    <s v="MANT. Y REPARACION DE EQUIPO DE COMUNICAC."/>
    <x v="0"/>
    <n v="2415000"/>
    <n v="2415000"/>
    <n v="0"/>
    <n v="1206942.08"/>
    <n v="1206942.08"/>
    <n v="0"/>
    <n v="603471.04"/>
    <n v="1810413.12"/>
    <n v="0.24988448861283646"/>
    <n v="604586.88"/>
    <n v="604586.88"/>
    <n v="0"/>
    <n v="0"/>
    <n v="0"/>
    <n v="0"/>
    <n v="0"/>
    <s v="001"/>
  </r>
  <r>
    <x v="41"/>
    <x v="1"/>
    <s v="MANT. Y REP. DE EQUIPO DE COMPUTO Y SIST. DE INF."/>
    <x v="0"/>
    <n v="72240000"/>
    <n v="103240000"/>
    <n v="0"/>
    <n v="27928653.52"/>
    <n v="27928653.52"/>
    <n v="0"/>
    <n v="12348317.720000001"/>
    <n v="40276971.240000002"/>
    <n v="0.11960788182874856"/>
    <n v="20715763.760000002"/>
    <n v="62963028.759999998"/>
    <n v="0"/>
    <n v="6000000"/>
    <n v="0"/>
    <n v="31000000"/>
    <n v="0"/>
    <s v="001"/>
  </r>
  <r>
    <x v="42"/>
    <x v="0"/>
    <s v="MATERIALES Y SUMINISTROS"/>
    <x v="0"/>
    <n v="60047889"/>
    <n v="60047889"/>
    <n v="11795122.5"/>
    <n v="19204264.449999999"/>
    <n v="30999386.949999999"/>
    <n v="0"/>
    <n v="2052937.06"/>
    <n v="33052324.009999998"/>
    <n v="3.4188330250876933E-2"/>
    <n v="5912295.9900000002"/>
    <n v="26995564.989999998"/>
    <n v="0"/>
    <n v="103200000"/>
    <n v="0"/>
    <n v="0"/>
    <n v="0"/>
    <s v="001"/>
  </r>
  <r>
    <x v="43"/>
    <x v="1"/>
    <s v="COMBUSTIBLES Y LUBRICANTES"/>
    <x v="0"/>
    <n v="6187439"/>
    <n v="6187439"/>
    <n v="0"/>
    <n v="2028982"/>
    <n v="2028982"/>
    <n v="0"/>
    <n v="1609003"/>
    <n v="3637985"/>
    <n v="0.26004345254959282"/>
    <n v="0"/>
    <n v="2549454"/>
    <n v="0"/>
    <n v="0"/>
    <n v="0"/>
    <n v="0"/>
    <n v="0"/>
    <s v="001"/>
  </r>
  <r>
    <x v="44"/>
    <x v="1"/>
    <s v="TINTAS, PINTURAS Y DILUYENTES"/>
    <x v="0"/>
    <n v="0"/>
    <n v="0"/>
    <n v="0"/>
    <n v="0"/>
    <n v="0"/>
    <n v="0"/>
    <n v="0"/>
    <n v="0"/>
    <e v="#DIV/0!"/>
    <n v="0"/>
    <n v="0"/>
    <n v="0"/>
    <n v="5000000"/>
    <n v="0"/>
    <n v="0"/>
    <n v="0"/>
    <s v="001"/>
  </r>
  <r>
    <x v="45"/>
    <x v="1"/>
    <s v="ALIMENTOS Y BEBIDAS"/>
    <x v="0"/>
    <n v="0"/>
    <n v="0"/>
    <n v="0"/>
    <n v="0"/>
    <n v="0"/>
    <n v="0"/>
    <n v="0"/>
    <n v="0"/>
    <e v="#DIV/0!"/>
    <n v="0"/>
    <n v="0"/>
    <n v="0"/>
    <n v="10000000"/>
    <n v="0"/>
    <n v="0"/>
    <n v="0"/>
    <s v="001"/>
  </r>
  <r>
    <x v="46"/>
    <x v="1"/>
    <s v="MAT. Y PROD. ELECTRICOS, TELEFONICOS Y DE COMPUTO"/>
    <x v="0"/>
    <n v="14933815"/>
    <n v="14933815"/>
    <n v="0"/>
    <n v="0"/>
    <n v="0"/>
    <n v="0"/>
    <n v="0"/>
    <n v="0"/>
    <n v="0"/>
    <n v="0"/>
    <n v="14933815"/>
    <n v="0"/>
    <n v="40000000"/>
    <n v="0"/>
    <n v="0"/>
    <n v="0"/>
    <s v="001"/>
  </r>
  <r>
    <x v="47"/>
    <x v="1"/>
    <s v="MATERIALES Y PRODUCTOS DE PLASTICO"/>
    <x v="0"/>
    <n v="0"/>
    <n v="0"/>
    <n v="0"/>
    <n v="0"/>
    <n v="0"/>
    <n v="0"/>
    <n v="0"/>
    <n v="0"/>
    <e v="#DIV/0!"/>
    <n v="0"/>
    <n v="0"/>
    <n v="0"/>
    <n v="35000000"/>
    <n v="0"/>
    <n v="0"/>
    <n v="0"/>
    <s v="001"/>
  </r>
  <r>
    <x v="48"/>
    <x v="1"/>
    <s v="UTILES Y MATERIALES DE OFICINA Y COMPUTO"/>
    <x v="0"/>
    <n v="500000"/>
    <n v="500000"/>
    <n v="0"/>
    <n v="0"/>
    <n v="0"/>
    <n v="0"/>
    <n v="0"/>
    <n v="0"/>
    <n v="0"/>
    <n v="500000"/>
    <n v="500000"/>
    <n v="0"/>
    <n v="0"/>
    <n v="0"/>
    <n v="0"/>
    <n v="0"/>
    <s v="001"/>
  </r>
  <r>
    <x v="49"/>
    <x v="1"/>
    <s v="PRODUCTOS DE PAPEL, CARTON E IMPRESOS"/>
    <x v="0"/>
    <n v="500000"/>
    <n v="500000"/>
    <n v="0"/>
    <n v="0"/>
    <n v="0"/>
    <n v="0"/>
    <n v="0"/>
    <n v="0"/>
    <n v="0"/>
    <n v="500000"/>
    <n v="500000"/>
    <n v="0"/>
    <n v="10000000"/>
    <n v="0"/>
    <n v="0"/>
    <n v="0"/>
    <s v="001"/>
  </r>
  <r>
    <x v="50"/>
    <x v="1"/>
    <s v="TEXTILES Y VESTUARIO"/>
    <x v="0"/>
    <n v="0"/>
    <n v="0"/>
    <n v="0"/>
    <n v="0"/>
    <n v="0"/>
    <n v="0"/>
    <n v="0"/>
    <n v="0"/>
    <e v="#DIV/0!"/>
    <n v="0"/>
    <n v="0"/>
    <n v="0"/>
    <n v="3200000"/>
    <n v="0"/>
    <n v="0"/>
    <n v="0"/>
    <s v="001"/>
  </r>
  <r>
    <x v="51"/>
    <x v="1"/>
    <s v="UTILES Y MATERIALES DE LIMPIEZA"/>
    <x v="0"/>
    <n v="3000000"/>
    <n v="3000000"/>
    <n v="0"/>
    <n v="0"/>
    <n v="0"/>
    <n v="0"/>
    <n v="0"/>
    <n v="0"/>
    <n v="0"/>
    <n v="1500000"/>
    <n v="3000000"/>
    <n v="0"/>
    <n v="0"/>
    <n v="0"/>
    <n v="0"/>
    <n v="0"/>
    <s v="001"/>
  </r>
  <r>
    <x v="52"/>
    <x v="1"/>
    <s v="OTROS UTILES, MATERIALES Y SUMINISTROS DIVERSOS"/>
    <x v="0"/>
    <n v="34926635"/>
    <n v="34926635"/>
    <n v="11795122.5"/>
    <n v="17175282.449999999"/>
    <n v="28970404.949999999"/>
    <n v="0"/>
    <n v="443934.06"/>
    <n v="29414339.009999998"/>
    <n v="1.271047325343538E-2"/>
    <n v="3412295.99"/>
    <n v="5512295.9900000002"/>
    <n v="0"/>
    <n v="0"/>
    <n v="0"/>
    <n v="0"/>
    <n v="0"/>
    <s v="001"/>
  </r>
  <r>
    <x v="53"/>
    <x v="0"/>
    <s v="BIENES DURADEROS"/>
    <x v="0"/>
    <n v="234863371"/>
    <n v="234863371"/>
    <n v="12751166.76"/>
    <n v="62206472.950000003"/>
    <n v="74957639.710000008"/>
    <n v="0"/>
    <n v="134949068.34"/>
    <n v="209906708.05000001"/>
    <n v="0.57458541860067236"/>
    <n v="24956662.949999999"/>
    <n v="24956662.949999999"/>
    <n v="0"/>
    <n v="6400000"/>
    <n v="0"/>
    <n v="5508500"/>
    <n v="-5508500"/>
    <s v="001"/>
  </r>
  <r>
    <x v="54"/>
    <x v="1"/>
    <s v="MAQUINARIA Y EQUIPO PARA LA PRODUCCION"/>
    <x v="0"/>
    <n v="0"/>
    <n v="0"/>
    <n v="0"/>
    <n v="0"/>
    <n v="0"/>
    <n v="0"/>
    <n v="0"/>
    <n v="0"/>
    <e v="#DIV/0!"/>
    <n v="0"/>
    <n v="0"/>
    <n v="0"/>
    <n v="1500000"/>
    <n v="0"/>
    <n v="0"/>
    <n v="0"/>
    <s v="001"/>
  </r>
  <r>
    <x v="55"/>
    <x v="1"/>
    <s v="EQUIPO DE COMUNICACION"/>
    <x v="0"/>
    <n v="0"/>
    <n v="0"/>
    <n v="0"/>
    <n v="0"/>
    <n v="0"/>
    <n v="0"/>
    <n v="0"/>
    <n v="0"/>
    <e v="#DIV/0!"/>
    <n v="0"/>
    <n v="0"/>
    <n v="0"/>
    <n v="400000"/>
    <n v="0"/>
    <n v="0"/>
    <n v="0"/>
    <s v="001"/>
  </r>
  <r>
    <x v="55"/>
    <x v="1"/>
    <s v="EQUIPO DE COMUNICACION"/>
    <x v="0"/>
    <n v="0"/>
    <n v="400000"/>
    <n v="0"/>
    <n v="0"/>
    <n v="0"/>
    <n v="0"/>
    <n v="0"/>
    <n v="0"/>
    <n v="0"/>
    <n v="400000"/>
    <n v="400000"/>
    <n v="0"/>
    <n v="0"/>
    <n v="0"/>
    <n v="400000"/>
    <n v="0"/>
    <s v="280"/>
  </r>
  <r>
    <x v="56"/>
    <x v="1"/>
    <s v="EQUIPO Y MOBILIARIO DE OFICINA"/>
    <x v="0"/>
    <n v="0"/>
    <n v="0"/>
    <n v="0"/>
    <n v="0"/>
    <n v="0"/>
    <n v="0"/>
    <n v="0"/>
    <n v="0"/>
    <e v="#DIV/0!"/>
    <n v="0"/>
    <n v="0"/>
    <n v="0"/>
    <n v="4500000"/>
    <n v="0"/>
    <n v="0"/>
    <n v="0"/>
    <s v="001"/>
  </r>
  <r>
    <x v="56"/>
    <x v="1"/>
    <s v="EQUIPO Y MOBILIARIO DE OFICINA"/>
    <x v="0"/>
    <n v="0"/>
    <n v="5108500"/>
    <n v="0"/>
    <n v="0"/>
    <n v="0"/>
    <n v="0"/>
    <n v="613485.01"/>
    <n v="613485.01"/>
    <n v="0.12009102672017226"/>
    <n v="4495014.99"/>
    <n v="4495014.99"/>
    <n v="0"/>
    <n v="0"/>
    <n v="0"/>
    <n v="5108500"/>
    <n v="0"/>
    <s v="280"/>
  </r>
  <r>
    <x v="57"/>
    <x v="1"/>
    <s v="EQUIPO Y PROGRAMAS DE COMPUTO"/>
    <x v="0"/>
    <n v="51708150"/>
    <n v="51708150"/>
    <n v="0"/>
    <n v="41438223.359999999"/>
    <n v="41438223.359999999"/>
    <n v="0"/>
    <n v="9467193.1600000001"/>
    <n v="50905416.519999996"/>
    <n v="0.18308899390134825"/>
    <n v="802733.48"/>
    <n v="802733.48"/>
    <n v="0"/>
    <n v="0"/>
    <n v="0"/>
    <n v="0"/>
    <n v="0"/>
    <s v="280"/>
  </r>
  <r>
    <x v="58"/>
    <x v="1"/>
    <s v="BIENES INTANGIBLES"/>
    <x v="0"/>
    <n v="115333334"/>
    <n v="115333334"/>
    <n v="0"/>
    <n v="0"/>
    <n v="0"/>
    <n v="0"/>
    <n v="115053272.81999999"/>
    <n v="115053272.81999999"/>
    <n v="0.99757172388686854"/>
    <n v="280061.18"/>
    <n v="280061.18"/>
    <n v="0"/>
    <n v="0"/>
    <n v="0"/>
    <n v="0"/>
    <n v="0"/>
    <s v="060"/>
  </r>
  <r>
    <x v="58"/>
    <x v="1"/>
    <s v="BIENES INTANGIBLES"/>
    <x v="0"/>
    <n v="67821887"/>
    <n v="62313387"/>
    <n v="12751166.76"/>
    <n v="20768249.59"/>
    <n v="33519416.350000001"/>
    <n v="0"/>
    <n v="9815117.3499999996"/>
    <n v="43334533.699999996"/>
    <n v="0.15751217872332954"/>
    <n v="18978853.300000001"/>
    <n v="18978853.300000001"/>
    <n v="0"/>
    <n v="0"/>
    <n v="0"/>
    <n v="0"/>
    <n v="-5508500"/>
    <s v="280"/>
  </r>
  <r>
    <x v="59"/>
    <x v="0"/>
    <s v="TRANSFERENCIAS CORRIENTES"/>
    <x v="0"/>
    <n v="2030572156"/>
    <n v="2030572156"/>
    <n v="0"/>
    <n v="111042666.38"/>
    <n v="111042666.38"/>
    <n v="0"/>
    <n v="852595618.33000004"/>
    <n v="963638284.71000004"/>
    <n v="0.41987949840182881"/>
    <n v="9191339"/>
    <n v="1066933871.29"/>
    <n v="0"/>
    <n v="85523971"/>
    <n v="0"/>
    <n v="15001080"/>
    <n v="-15001080"/>
    <s v="001"/>
  </r>
  <r>
    <x v="60"/>
    <x v="1"/>
    <s v="CCSS CONTRIBUCION ESTATAL SEGURO PENSIONES (CONTRIBUCION ESTATAL AL SEGURO DE PENSIONES, SEGUN LEY NO. 17 DEL 22 DE OCTUBRE DE 1943, LEY"/>
    <x v="0"/>
    <n v="47741678"/>
    <n v="47741678"/>
    <n v="0"/>
    <n v="25063103.010000002"/>
    <n v="25063103.010000002"/>
    <n v="0"/>
    <n v="22678574.989999998"/>
    <n v="47741678"/>
    <n v="0.47502676780652742"/>
    <n v="0"/>
    <n v="0"/>
    <n v="0"/>
    <n v="0"/>
    <n v="0"/>
    <n v="0"/>
    <n v="0"/>
    <s v="001"/>
  </r>
  <r>
    <x v="61"/>
    <x v="1"/>
    <s v="UNIVERSIDAD DE COSTA RICA (PARA GASTOS DE OPERACION DE CONVENIO CITA-MAG, SEGUN ART. 36 DE LEY NO. 4895 DEL 16/11/1971 Y"/>
    <x v="0"/>
    <n v="32400000"/>
    <n v="32400000"/>
    <n v="0"/>
    <n v="5946481.6399999997"/>
    <n v="5946481.6399999997"/>
    <n v="0"/>
    <n v="10253518.359999999"/>
    <n v="16200000"/>
    <n v="0.3164666160493827"/>
    <n v="0"/>
    <n v="16200000"/>
    <n v="0"/>
    <n v="0"/>
    <n v="0"/>
    <n v="0"/>
    <n v="0"/>
    <s v="001"/>
  </r>
  <r>
    <x v="62"/>
    <x v="1"/>
    <s v="CCSS CONTRIBUCION ESTATAL SEGURO SALUD (CONTRIBUCION ESTATAL AL SEGURO DE SALUD, SEGUN LEY NO. 17 DEL 22 DE OCTUBRE DE 1943, LEY"/>
    <x v="0"/>
    <n v="6820240"/>
    <n v="6820240"/>
    <n v="0"/>
    <n v="3530941.5"/>
    <n v="3530941.5"/>
    <n v="0"/>
    <n v="3289298.5"/>
    <n v="6820240"/>
    <n v="0.48228486094330991"/>
    <n v="0"/>
    <n v="0"/>
    <n v="0"/>
    <n v="0"/>
    <n v="0"/>
    <n v="0"/>
    <n v="0"/>
    <s v="001"/>
  </r>
  <r>
    <x v="63"/>
    <x v="1"/>
    <s v="COMISION DE ENERGIA ATOMICA DE COSTA RICA (PARA GASTOS DE OPERACION SEGUN LEY NO. 4383 DEL 18/08/1969, ARTICULO 40 Y SEGUN LOS ARTICULOS NO."/>
    <x v="0"/>
    <n v="97012957"/>
    <n v="97012957"/>
    <n v="0"/>
    <n v="598908.64"/>
    <n v="598908.64"/>
    <n v="0"/>
    <n v="47907569.359999999"/>
    <n v="48506478"/>
    <n v="0.49382650360817265"/>
    <n v="0"/>
    <n v="48506479"/>
    <n v="0"/>
    <n v="0"/>
    <n v="0"/>
    <n v="0"/>
    <n v="0"/>
    <s v="001"/>
  </r>
  <r>
    <x v="64"/>
    <x v="1"/>
    <s v="PROMOTORA COSTARRICENSE DE INNOVACION E INVESTIGACION (PARA GASTOS OPERATIVOS SEGUN ARTICULO 17 INCISO 1) DE LA LEY NO. 9971"/>
    <x v="0"/>
    <n v="1125706615"/>
    <n v="1125706615"/>
    <n v="0"/>
    <n v="49008300.880000003"/>
    <n v="49008300.880000003"/>
    <n v="0"/>
    <n v="521508387.49000001"/>
    <n v="570516688.37"/>
    <n v="0.46327202891136959"/>
    <n v="0"/>
    <n v="555189926.63"/>
    <n v="0"/>
    <n v="83429286"/>
    <n v="0"/>
    <n v="0"/>
    <n v="0"/>
    <s v="001"/>
  </r>
  <r>
    <x v="65"/>
    <x v="1"/>
    <s v="PROMOTORA COSTARRICENSE DE INNOVACION E INVESTIGACION (PARA EL FONDO DE INCENTIVOS, EMPRESAS PRODUCTIVAS DE BIENES Y SERVICIOS,"/>
    <x v="0"/>
    <n v="300000000"/>
    <n v="300000000"/>
    <n v="0"/>
    <n v="0"/>
    <n v="0"/>
    <n v="0"/>
    <n v="150000000"/>
    <n v="150000000"/>
    <n v="0.5"/>
    <n v="0"/>
    <n v="150000000"/>
    <n v="0"/>
    <n v="0"/>
    <n v="0"/>
    <n v="0"/>
    <n v="0"/>
    <s v="001"/>
  </r>
  <r>
    <x v="66"/>
    <x v="1"/>
    <s v="PROMOTORA COSTARRICENSE DE INNOVACION E INVESTIGACION (PARA FONDO CONCURSABLE PARA EL DESARROLLO TECNOLOGICO E INNOVACION PARA PYMES Y"/>
    <x v="0"/>
    <n v="118000000"/>
    <n v="118000000"/>
    <n v="0"/>
    <n v="0.02"/>
    <n v="0.02"/>
    <n v="0"/>
    <n v="58999999.979999997"/>
    <n v="59000000"/>
    <n v="0.49999999983050847"/>
    <n v="0"/>
    <n v="59000000"/>
    <n v="0"/>
    <n v="0"/>
    <n v="0"/>
    <n v="0"/>
    <n v="0"/>
    <s v="001"/>
  </r>
  <r>
    <x v="67"/>
    <x v="1"/>
    <s v="ACADEMIA NACIONAL DE CIENCIAS (PARA GASTOS OPERATIVOS Y FORTALECIMIENTO DE PROGRAMAS DE CIENCIA Y TECNOLOGIA SEGUN LEY NO."/>
    <x v="0"/>
    <n v="69144000"/>
    <n v="69144000"/>
    <n v="0"/>
    <n v="1894930.58"/>
    <n v="1894930.58"/>
    <n v="0"/>
    <n v="33826063.759999998"/>
    <n v="35720994.339999996"/>
    <n v="0.4892118442670369"/>
    <n v="0"/>
    <n v="33423005.66"/>
    <n v="0"/>
    <n v="0"/>
    <n v="0"/>
    <n v="0"/>
    <n v="0"/>
    <s v="001"/>
  </r>
  <r>
    <x v="68"/>
    <x v="1"/>
    <s v="PRESTACIONES LEGALES"/>
    <x v="0"/>
    <n v="20000000"/>
    <n v="20000000"/>
    <n v="0"/>
    <n v="10000000"/>
    <n v="10000000"/>
    <n v="0"/>
    <n v="0"/>
    <n v="10000000"/>
    <n v="0"/>
    <n v="3333333"/>
    <n v="10000000"/>
    <n v="0"/>
    <n v="0"/>
    <n v="0"/>
    <n v="0"/>
    <n v="0"/>
    <s v="001"/>
  </r>
  <r>
    <x v="69"/>
    <x v="1"/>
    <s v="OTRAS PRESTACIONES"/>
    <x v="0"/>
    <n v="13746666"/>
    <n v="13746666"/>
    <n v="0"/>
    <n v="0"/>
    <n v="0"/>
    <n v="0"/>
    <n v="4131126"/>
    <n v="4131126"/>
    <n v="0.30051839478750703"/>
    <n v="5858006"/>
    <n v="9615540"/>
    <n v="0"/>
    <n v="0"/>
    <n v="0"/>
    <n v="0"/>
    <n v="0"/>
    <s v="001"/>
  </r>
  <r>
    <x v="70"/>
    <x v="1"/>
    <s v="INDEMNIZACIONES"/>
    <x v="0"/>
    <n v="0"/>
    <n v="15001080"/>
    <n v="0"/>
    <n v="15000000.109999999"/>
    <n v="15000000.109999999"/>
    <n v="0"/>
    <n v="1079.8900000000001"/>
    <n v="15001080"/>
    <n v="7.1987483567849785E-5"/>
    <n v="0"/>
    <n v="0"/>
    <n v="0"/>
    <n v="0"/>
    <n v="0"/>
    <n v="15001080"/>
    <n v="0"/>
    <s v="001"/>
  </r>
  <r>
    <x v="71"/>
    <x v="1"/>
    <s v="ORGANIZACION INTERNACIONAL DE ENERGIA ATOMICA (CUOTA ANUAL ORDINARIA Y FONDO DE COOPERACION TECNICA DEL PRESUPUESTO 2026, SEGUN LEY NO. 3440"/>
    <x v="0"/>
    <n v="200000000"/>
    <n v="184998920"/>
    <n v="0"/>
    <n v="0"/>
    <n v="0"/>
    <n v="0"/>
    <n v="0"/>
    <n v="0"/>
    <n v="0"/>
    <n v="0"/>
    <n v="184998920"/>
    <n v="0"/>
    <n v="2094685"/>
    <n v="0"/>
    <n v="0"/>
    <n v="-15001080"/>
    <s v="001"/>
  </r>
  <r>
    <x v="0"/>
    <x v="0"/>
    <s v="REMUNERACIONES"/>
    <x v="1"/>
    <n v="0"/>
    <n v="273438598.06999999"/>
    <n v="0"/>
    <n v="0"/>
    <n v="0"/>
    <n v="0"/>
    <n v="0"/>
    <n v="0"/>
    <n v="0"/>
    <n v="273438598.06999999"/>
    <n v="273438598.06999999"/>
    <n v="0"/>
    <n v="0"/>
    <n v="0"/>
    <n v="273438598.06999999"/>
    <n v="0"/>
    <s v="508"/>
  </r>
  <r>
    <x v="72"/>
    <x v="1"/>
    <s v="SERVICIOS ESPECIALES"/>
    <x v="1"/>
    <n v="0"/>
    <n v="85338007.319999993"/>
    <n v="0"/>
    <n v="0"/>
    <n v="0"/>
    <n v="0"/>
    <n v="0"/>
    <n v="0"/>
    <n v="0"/>
    <n v="85338007.319999993"/>
    <n v="85338007.319999993"/>
    <n v="0"/>
    <n v="0"/>
    <n v="0"/>
    <n v="85338007.319999993"/>
    <n v="0"/>
    <s v="508"/>
  </r>
  <r>
    <x v="3"/>
    <x v="1"/>
    <s v="TIEMPO EXTRAORDINARIO"/>
    <x v="1"/>
    <n v="0"/>
    <n v="580000"/>
    <n v="0"/>
    <n v="0"/>
    <n v="0"/>
    <n v="0"/>
    <n v="0"/>
    <n v="0"/>
    <n v="0"/>
    <n v="580000"/>
    <n v="580000"/>
    <n v="0"/>
    <n v="0"/>
    <n v="0"/>
    <n v="580000"/>
    <n v="0"/>
    <s v="508"/>
  </r>
  <r>
    <x v="4"/>
    <x v="1"/>
    <s v="RETRIBUCION POR AÑOS SERVIDOS"/>
    <x v="1"/>
    <n v="0"/>
    <n v="19815092.129999999"/>
    <n v="0"/>
    <n v="0"/>
    <n v="0"/>
    <n v="0"/>
    <n v="0"/>
    <n v="0"/>
    <n v="0"/>
    <n v="19815092.129999999"/>
    <n v="19815092.129999999"/>
    <n v="0"/>
    <n v="0"/>
    <n v="0"/>
    <n v="19815092.129999999"/>
    <n v="0"/>
    <s v="508"/>
  </r>
  <r>
    <x v="5"/>
    <x v="1"/>
    <s v="RESTRICCION AL EJERCICIO LIBERAL DE LA PROFESION"/>
    <x v="1"/>
    <n v="0"/>
    <n v="88436342.579999998"/>
    <n v="0"/>
    <n v="0"/>
    <n v="0"/>
    <n v="0"/>
    <n v="0"/>
    <n v="0"/>
    <n v="0"/>
    <n v="88436342.579999998"/>
    <n v="88436342.579999998"/>
    <n v="0"/>
    <n v="0"/>
    <n v="0"/>
    <n v="88436342.579999998"/>
    <n v="0"/>
    <s v="508"/>
  </r>
  <r>
    <x v="6"/>
    <x v="1"/>
    <s v="DECIMOTERCER MES"/>
    <x v="1"/>
    <n v="0"/>
    <n v="18874129.07"/>
    <n v="0"/>
    <n v="0"/>
    <n v="0"/>
    <n v="0"/>
    <n v="0"/>
    <n v="0"/>
    <n v="0"/>
    <n v="18874129.07"/>
    <n v="18874129.07"/>
    <n v="0"/>
    <n v="0"/>
    <n v="0"/>
    <n v="18874129.07"/>
    <n v="0"/>
    <s v="508"/>
  </r>
  <r>
    <x v="7"/>
    <x v="1"/>
    <s v="SALARIO ESCOLAR"/>
    <x v="1"/>
    <n v="0"/>
    <n v="12221694.67"/>
    <n v="0"/>
    <n v="0"/>
    <n v="0"/>
    <n v="0"/>
    <n v="0"/>
    <n v="0"/>
    <n v="0"/>
    <n v="12221694.67"/>
    <n v="12221694.67"/>
    <n v="0"/>
    <n v="0"/>
    <n v="0"/>
    <n v="12221694.67"/>
    <n v="0"/>
    <s v="508"/>
  </r>
  <r>
    <x v="8"/>
    <x v="1"/>
    <s v="OTROS INCENTIVOS SALARIALES"/>
    <x v="1"/>
    <n v="0"/>
    <n v="9922032.0399999991"/>
    <n v="0"/>
    <n v="0"/>
    <n v="0"/>
    <n v="0"/>
    <n v="0"/>
    <n v="0"/>
    <n v="0"/>
    <n v="9922032.0399999991"/>
    <n v="9922032.0399999991"/>
    <n v="0"/>
    <n v="0"/>
    <n v="0"/>
    <n v="9922032.0399999991"/>
    <n v="0"/>
    <s v="508"/>
  </r>
  <r>
    <x v="73"/>
    <x v="1"/>
    <s v="CCSS CONTRIBUCION PATRONAL SEGURO SALUD (SEGUN LEY CONSTITUTIVA DE LA C.C.S.S. Y REGLAME NTO NO. 7082 DEL 03/12/1996 Y SUS REFORMAS)."/>
    <x v="1"/>
    <n v="0"/>
    <n v="18994406.329999998"/>
    <n v="0"/>
    <n v="0"/>
    <n v="0"/>
    <n v="0"/>
    <n v="0"/>
    <n v="0"/>
    <n v="0"/>
    <n v="18994406.329999998"/>
    <n v="18994406.329999998"/>
    <n v="0"/>
    <n v="0"/>
    <n v="0"/>
    <n v="18994406.329999998"/>
    <n v="0"/>
    <s v="508"/>
  </r>
  <r>
    <x v="74"/>
    <x v="1"/>
    <s v="BANCO POPULAR Y DE DESARROLLO COMUNAL (SEGUN LEY NO. 4351 DEL 11/07/1969, LEY ORGANICA DEL B.P.D.C.)."/>
    <x v="1"/>
    <n v="0"/>
    <n v="1030780.77"/>
    <n v="0"/>
    <n v="0"/>
    <n v="0"/>
    <n v="0"/>
    <n v="0"/>
    <n v="0"/>
    <n v="0"/>
    <n v="1030780.77"/>
    <n v="1030780.77"/>
    <n v="0"/>
    <n v="0"/>
    <n v="0"/>
    <n v="1030780.77"/>
    <n v="0"/>
    <s v="508"/>
  </r>
  <r>
    <x v="75"/>
    <x v="1"/>
    <s v="CCSS CONTRIBUCION PATRONAL SEGURO PENSIONES (SEGUN LEY NO. 17 DEL 22/10/1943, LEY CONSTITUTIVA DE LA C.C.S.S. Y REGLAMENTO NO. 6898"/>
    <x v="1"/>
    <n v="0"/>
    <n v="9449329.1600000001"/>
    <n v="0"/>
    <n v="0"/>
    <n v="0"/>
    <n v="0"/>
    <n v="0"/>
    <n v="0"/>
    <n v="0"/>
    <n v="9449329.1600000001"/>
    <n v="9449329.1600000001"/>
    <n v="0"/>
    <n v="0"/>
    <n v="0"/>
    <n v="9449329.1600000001"/>
    <n v="0"/>
    <s v="508"/>
  </r>
  <r>
    <x v="76"/>
    <x v="1"/>
    <s v="CCSS APORTE PATRONAL REGIMEN PENSIONES (SEGUN LEY DE PROTECCION AL TRABAJADOR NO. 7983 DEL 16 DE FEBRERO DEL 2000)."/>
    <x v="1"/>
    <n v="0"/>
    <n v="1666940.38"/>
    <n v="0"/>
    <n v="0"/>
    <n v="0"/>
    <n v="0"/>
    <n v="0"/>
    <n v="0"/>
    <n v="0"/>
    <n v="1666940.38"/>
    <n v="1666940.38"/>
    <n v="0"/>
    <n v="0"/>
    <n v="0"/>
    <n v="1666940.38"/>
    <n v="0"/>
    <s v="508"/>
  </r>
  <r>
    <x v="77"/>
    <x v="1"/>
    <s v="CCSS APORTE PATRONAL FONDO CAPITALIZACION LABORAL (SEGUN LEY DE PROTECCION AL TRABAJADOR NO. 7983 DEL 16 DE FEBRERO DEL 2000)."/>
    <x v="1"/>
    <n v="0"/>
    <n v="7109843.6200000001"/>
    <n v="0"/>
    <n v="0"/>
    <n v="0"/>
    <n v="0"/>
    <n v="0"/>
    <n v="0"/>
    <n v="0"/>
    <n v="7109843.6200000001"/>
    <n v="7109843.6200000001"/>
    <n v="0"/>
    <n v="0"/>
    <n v="0"/>
    <n v="7109843.6200000001"/>
    <n v="0"/>
    <s v="508"/>
  </r>
  <r>
    <x v="15"/>
    <x v="0"/>
    <s v="SERVICIOS"/>
    <x v="1"/>
    <n v="0"/>
    <n v="59110150.950000003"/>
    <n v="0"/>
    <n v="0"/>
    <n v="0"/>
    <n v="0"/>
    <n v="0"/>
    <n v="0"/>
    <n v="0"/>
    <n v="59110150.950000003"/>
    <n v="59110150.950000003"/>
    <n v="0"/>
    <n v="0"/>
    <n v="0"/>
    <n v="59110150.950000003"/>
    <n v="0"/>
    <s v="508"/>
  </r>
  <r>
    <x v="23"/>
    <x v="1"/>
    <s v="INFORMACION"/>
    <x v="1"/>
    <n v="0"/>
    <n v="2500000"/>
    <n v="0"/>
    <n v="0"/>
    <n v="0"/>
    <n v="0"/>
    <n v="0"/>
    <n v="0"/>
    <n v="0"/>
    <n v="2500000"/>
    <n v="2500000"/>
    <n v="0"/>
    <n v="0"/>
    <n v="0"/>
    <n v="2500000"/>
    <n v="0"/>
    <s v="508"/>
  </r>
  <r>
    <x v="28"/>
    <x v="1"/>
    <s v="SERVICIOS EN CIENCIAS ECONOMICAS Y SOCIALES"/>
    <x v="1"/>
    <n v="0"/>
    <n v="55445150.950000003"/>
    <n v="0"/>
    <n v="0"/>
    <n v="0"/>
    <n v="0"/>
    <n v="0"/>
    <n v="0"/>
    <n v="0"/>
    <n v="55445150.950000003"/>
    <n v="55445150.950000003"/>
    <n v="0"/>
    <n v="0"/>
    <n v="0"/>
    <n v="55445150.950000003"/>
    <n v="0"/>
    <s v="508"/>
  </r>
  <r>
    <x v="33"/>
    <x v="1"/>
    <s v="VIATICOS DENTRO DEL PAIS"/>
    <x v="1"/>
    <n v="0"/>
    <n v="1165000"/>
    <n v="0"/>
    <n v="0"/>
    <n v="0"/>
    <n v="0"/>
    <n v="0"/>
    <n v="0"/>
    <n v="0"/>
    <n v="1165000"/>
    <n v="1165000"/>
    <n v="0"/>
    <n v="0"/>
    <n v="0"/>
    <n v="1165000"/>
    <n v="0"/>
    <s v="508"/>
  </r>
  <r>
    <x v="59"/>
    <x v="0"/>
    <s v="TRANSFERENCIAS CORRIENTES"/>
    <x v="1"/>
    <n v="0"/>
    <n v="28752799.57"/>
    <n v="0"/>
    <n v="0"/>
    <n v="0"/>
    <n v="0"/>
    <n v="0"/>
    <n v="0"/>
    <n v="0"/>
    <n v="28752799.57"/>
    <n v="28752799.57"/>
    <n v="0"/>
    <n v="0"/>
    <n v="0"/>
    <n v="28752799.57"/>
    <n v="0"/>
    <s v="508"/>
  </r>
  <r>
    <x v="68"/>
    <x v="1"/>
    <s v="PRESTACIONES LEGALES"/>
    <x v="1"/>
    <n v="0"/>
    <n v="25509404.57"/>
    <n v="0"/>
    <n v="0"/>
    <n v="0"/>
    <n v="0"/>
    <n v="0"/>
    <n v="0"/>
    <n v="0"/>
    <n v="25509404.57"/>
    <n v="25509404.57"/>
    <n v="0"/>
    <n v="0"/>
    <n v="0"/>
    <n v="25509404.57"/>
    <n v="0"/>
    <s v="508"/>
  </r>
  <r>
    <x v="69"/>
    <x v="1"/>
    <s v="OTRAS PRESTACIONES"/>
    <x v="1"/>
    <n v="0"/>
    <n v="3243395"/>
    <n v="0"/>
    <n v="0"/>
    <n v="0"/>
    <n v="0"/>
    <n v="0"/>
    <n v="0"/>
    <n v="0"/>
    <n v="3243395"/>
    <n v="3243395"/>
    <n v="0"/>
    <n v="0"/>
    <n v="0"/>
    <n v="3243395"/>
    <n v="0"/>
    <s v="508"/>
  </r>
  <r>
    <x v="78"/>
    <x v="0"/>
    <s v="TRANSFERENCIAS DE CAPITAL"/>
    <x v="1"/>
    <n v="0"/>
    <n v="2104157020.9000001"/>
    <n v="0"/>
    <n v="710868049.22000003"/>
    <n v="710868049.22000003"/>
    <n v="0"/>
    <n v="0"/>
    <n v="710868049.22000003"/>
    <n v="0"/>
    <n v="1393288971.6800001"/>
    <n v="1393288971.6800001"/>
    <n v="0"/>
    <n v="0"/>
    <n v="0"/>
    <n v="2104157020.9000001"/>
    <n v="0"/>
    <s v="508"/>
  </r>
  <r>
    <x v="79"/>
    <x v="1"/>
    <s v="CCSS CONTRIBUCION ESTATAL SEGURO PENSIONES (CONTRIBUCION ESTATAL AL SEGURO DE PENSIONES, SEGUN LEY NO.17 DE 22/10/1943, LEY CONSTITUTIVA"/>
    <x v="1"/>
    <n v="0"/>
    <n v="1750274.82"/>
    <n v="0"/>
    <n v="0"/>
    <n v="0"/>
    <n v="0"/>
    <n v="0"/>
    <n v="0"/>
    <n v="0"/>
    <n v="1750274.82"/>
    <n v="1750274.82"/>
    <n v="0"/>
    <n v="0"/>
    <n v="0"/>
    <n v="1750274.82"/>
    <n v="0"/>
    <s v="508"/>
  </r>
  <r>
    <x v="80"/>
    <x v="1"/>
    <s v="CCSS CONTRIBUCION ESTATAL SEGURO SALUD CONTRIBUCION ESTATAL AL SEGURO DE SALUD, SEGUN EY NO. 17 DEL 22/10/1943, LEY CONSTITUTIVA DE LA"/>
    <x v="1"/>
    <n v="0"/>
    <n v="515521.52"/>
    <n v="0"/>
    <n v="0"/>
    <n v="0"/>
    <n v="0"/>
    <n v="0"/>
    <n v="0"/>
    <n v="0"/>
    <n v="515521.52"/>
    <n v="515521.52"/>
    <n v="0"/>
    <n v="0"/>
    <n v="0"/>
    <n v="515521.52"/>
    <n v="0"/>
    <s v="508"/>
  </r>
  <r>
    <x v="81"/>
    <x v="1"/>
    <s v="TRANSFERENCIAS DE CAPITAL A PERSONAS (PARA AUMENTAR LA OFERTA DE CAPITAL HUMANO AVANZADO, EL CUAL ES REQUERIDO PARA LA"/>
    <x v="1"/>
    <n v="0"/>
    <n v="857852208.39999998"/>
    <n v="0"/>
    <n v="55680311.210000001"/>
    <n v="55680311.210000001"/>
    <n v="0"/>
    <n v="0"/>
    <n v="55680311.210000001"/>
    <n v="0"/>
    <n v="802171897.19000006"/>
    <n v="802171897.19000006"/>
    <n v="0"/>
    <n v="0"/>
    <n v="0"/>
    <n v="857852208.39999998"/>
    <n v="0"/>
    <s v="508"/>
  </r>
  <r>
    <x v="82"/>
    <x v="1"/>
    <s v="TRANSFERENCIAS DE CAPITAL A PERSONAS (BECAS A TERCERAS PERSONAS, SEGUN COMPONENTE II, SUBCOMPONENTE II.1. DEL ANEXO UNICO DE LA LEY NO."/>
    <x v="1"/>
    <n v="0"/>
    <n v="412883526.22000003"/>
    <n v="0"/>
    <n v="147246781.08000001"/>
    <n v="147246781.08000001"/>
    <n v="0"/>
    <n v="0"/>
    <n v="147246781.08000001"/>
    <n v="0"/>
    <n v="265636745.13999999"/>
    <n v="265636745.13999999"/>
    <n v="0"/>
    <n v="0"/>
    <n v="0"/>
    <n v="412883526.22000003"/>
    <n v="0"/>
    <s v="508"/>
  </r>
  <r>
    <x v="83"/>
    <x v="1"/>
    <s v="TRANSFERENCIAS DE CAPITAL A EMPRESAS PRIVADAS (PARA ESTIMULAR LA INNOVACION EN EMPRESAS Y FOMENTAR LA CREACION DE EMPRESAS DE BASE"/>
    <x v="1"/>
    <n v="0"/>
    <n v="831155489.94000006"/>
    <n v="0"/>
    <n v="507940956.93000001"/>
    <n v="507940956.93000001"/>
    <n v="0"/>
    <n v="0"/>
    <n v="507940956.93000001"/>
    <n v="0"/>
    <n v="323214533.00999999"/>
    <n v="323214533.00999999"/>
    <n v="0"/>
    <n v="0"/>
    <n v="0"/>
    <n v="831155489.94000006"/>
    <n v="0"/>
    <s v="508"/>
  </r>
  <r>
    <x v="0"/>
    <x v="0"/>
    <s v="REMUNERACIONES"/>
    <x v="2"/>
    <n v="2068213360"/>
    <n v="2068213360"/>
    <n v="0"/>
    <n v="149312787"/>
    <n v="149312787"/>
    <n v="0"/>
    <n v="878786951.39999998"/>
    <n v="1028099738.4"/>
    <n v="0.42490149633304758"/>
    <n v="932347191.60000002"/>
    <n v="1040113621.6"/>
    <n v="0"/>
    <n v="0"/>
    <n v="-78366430"/>
    <n v="0"/>
    <n v="0"/>
    <s v="001"/>
  </r>
  <r>
    <x v="1"/>
    <x v="1"/>
    <s v="SUELDOS PARA CARGOS FIJOS"/>
    <x v="2"/>
    <n v="1489008284"/>
    <n v="1489008284"/>
    <n v="0"/>
    <n v="0"/>
    <n v="0"/>
    <n v="0"/>
    <n v="641273314.63999999"/>
    <n v="641273314.63999999"/>
    <n v="0.43067142173132461"/>
    <n v="786589221.36000001"/>
    <n v="847734969.36000001"/>
    <n v="0"/>
    <n v="0"/>
    <n v="-61145748"/>
    <n v="0"/>
    <n v="0"/>
    <s v="001"/>
  </r>
  <r>
    <x v="6"/>
    <x v="1"/>
    <s v="DECIMOTERCER MES"/>
    <x v="2"/>
    <n v="134902656"/>
    <n v="134902656"/>
    <n v="0"/>
    <n v="0"/>
    <n v="0"/>
    <n v="0"/>
    <n v="0"/>
    <n v="0"/>
    <n v="0"/>
    <n v="129807176"/>
    <n v="134902656"/>
    <n v="0"/>
    <n v="0"/>
    <n v="-5095480"/>
    <n v="0"/>
    <n v="0"/>
    <s v="001"/>
  </r>
  <r>
    <x v="7"/>
    <x v="1"/>
    <s v="SALARIO ESCOLAR"/>
    <x v="2"/>
    <n v="124369589"/>
    <n v="124369589"/>
    <n v="0"/>
    <n v="0"/>
    <n v="0"/>
    <n v="0"/>
    <n v="94326423.760000005"/>
    <n v="94326423.760000005"/>
    <n v="0.7584364032914831"/>
    <n v="643165.24"/>
    <n v="30043165.239999998"/>
    <n v="0"/>
    <n v="0"/>
    <n v="0"/>
    <n v="0"/>
    <n v="0"/>
    <s v="001"/>
  </r>
  <r>
    <x v="84"/>
    <x v="1"/>
    <s v="CCSS CONTRIBUCION PATRONAL SEGURO SALUD (CONTRIBUCION PATRONAL SEGURO DE SALUD, SEGUN LEY NO. 17 DEL 22 DE OCTUBRE DE 1943, LEY"/>
    <x v="2"/>
    <n v="149237453"/>
    <n v="149237453"/>
    <n v="0"/>
    <n v="68064088"/>
    <n v="68064088"/>
    <n v="0"/>
    <n v="66935912"/>
    <n v="135000000"/>
    <n v="0.44851952813748436"/>
    <n v="8581470"/>
    <n v="14237453"/>
    <n v="0"/>
    <n v="0"/>
    <n v="-5655983"/>
    <n v="0"/>
    <n v="0"/>
    <s v="001"/>
  </r>
  <r>
    <x v="85"/>
    <x v="1"/>
    <s v="BANCO POPULAR Y DE DESARROLLO COMUNAL. (BPDC) (SEGUN LEY NO. 4351 DEL 11 DE JULIO DE 1969, LEY ORGANICA DEL B.P.D.C.)."/>
    <x v="2"/>
    <n v="8066889"/>
    <n v="8066889"/>
    <n v="0"/>
    <n v="3881767"/>
    <n v="3881767"/>
    <n v="0"/>
    <n v="3618233"/>
    <n v="7500000"/>
    <n v="0.44852891864509353"/>
    <n v="261164"/>
    <n v="566889"/>
    <n v="0"/>
    <n v="0"/>
    <n v="-305725"/>
    <n v="0"/>
    <n v="0"/>
    <s v="001"/>
  </r>
  <r>
    <x v="86"/>
    <x v="1"/>
    <s v="CCSS CONTRIBUCION PATRONAL SEGURO PENSIONES (CONTRIBUCION PATRONAL SEGURO DE PENSIONES, SEGUN LEY NO. 17 DEL 22 DE OCTUBRE DE 1943, LEY"/>
    <x v="2"/>
    <n v="90026485"/>
    <n v="90026485"/>
    <n v="0"/>
    <n v="44930348"/>
    <n v="44930348"/>
    <n v="0"/>
    <n v="40069652"/>
    <n v="85000000"/>
    <n v="0.44508737623156119"/>
    <n v="1614552"/>
    <n v="5026485"/>
    <n v="0"/>
    <n v="0"/>
    <n v="-3411933"/>
    <n v="0"/>
    <n v="0"/>
    <s v="001"/>
  </r>
  <r>
    <x v="87"/>
    <x v="1"/>
    <s v="CCSS APORTE PATRONAL REGIMEN PENSIONES (APORTE PATRONAL AL REGIMEN DE PENSIONES, SEGUN LEY DE PROTECCION AL TRABAJADOR NO. 7983 DEL 16"/>
    <x v="2"/>
    <n v="48401336"/>
    <n v="48401336"/>
    <n v="0"/>
    <n v="21290983"/>
    <n v="21290983"/>
    <n v="0"/>
    <n v="21709017"/>
    <n v="43000000"/>
    <n v="0.44852102842781033"/>
    <n v="3566963"/>
    <n v="5401336"/>
    <n v="0"/>
    <n v="0"/>
    <n v="-1834373"/>
    <n v="0"/>
    <n v="0"/>
    <s v="001"/>
  </r>
  <r>
    <x v="88"/>
    <x v="1"/>
    <s v="CCSS APORTE PATRONAL FONDO CAPITALIZACION LABORAL (APORTE PATRONAL AL FONDO DE CAPITALIZACION LABORAL, SEGUN LEY DE PROTECCION AL TRABAJADOR"/>
    <x v="2"/>
    <n v="24200668"/>
    <n v="24200668"/>
    <n v="0"/>
    <n v="11145601"/>
    <n v="11145601"/>
    <n v="0"/>
    <n v="10854399"/>
    <n v="22000000"/>
    <n v="0.44851650375931773"/>
    <n v="1283480"/>
    <n v="2200668"/>
    <n v="0"/>
    <n v="0"/>
    <n v="-917188"/>
    <n v="0"/>
    <n v="0"/>
    <s v="001"/>
  </r>
  <r>
    <x v="15"/>
    <x v="0"/>
    <s v="SERVICIOS"/>
    <x v="2"/>
    <n v="676999154"/>
    <n v="676999154"/>
    <n v="0"/>
    <n v="136605337.46000001"/>
    <n v="136605337.46000001"/>
    <n v="0"/>
    <n v="211122095.19"/>
    <n v="347727432.64999998"/>
    <n v="0.31184986560559275"/>
    <n v="164721721.34999999"/>
    <n v="329271721.35000002"/>
    <n v="0"/>
    <n v="0"/>
    <n v="-164550000"/>
    <n v="49450000"/>
    <n v="-49450000"/>
    <s v="001"/>
  </r>
  <r>
    <x v="22"/>
    <x v="1"/>
    <s v="SERVICIO DE TELECOMUNICACIONES"/>
    <x v="2"/>
    <n v="10000000"/>
    <n v="10000000"/>
    <n v="0"/>
    <n v="0"/>
    <n v="0"/>
    <n v="0"/>
    <n v="0"/>
    <n v="0"/>
    <n v="0"/>
    <n v="10000000"/>
    <n v="10000000"/>
    <n v="0"/>
    <n v="0"/>
    <n v="0"/>
    <n v="0"/>
    <n v="0"/>
    <s v="001"/>
  </r>
  <r>
    <x v="23"/>
    <x v="1"/>
    <s v="INFORMACION"/>
    <x v="2"/>
    <n v="206000000"/>
    <n v="162550000"/>
    <n v="0"/>
    <n v="9058178.9900000002"/>
    <n v="9058178.9900000002"/>
    <n v="0"/>
    <n v="1424591"/>
    <n v="10482769.99"/>
    <n v="8.7640172254690868E-3"/>
    <n v="517230.01"/>
    <n v="152067230.00999999"/>
    <n v="0"/>
    <n v="0"/>
    <n v="-151550000"/>
    <n v="0"/>
    <n v="-43450000"/>
    <s v="001"/>
  </r>
  <r>
    <x v="24"/>
    <x v="1"/>
    <s v="PUBLICIDAD Y PROPAGANDA"/>
    <x v="2"/>
    <n v="0"/>
    <n v="750000"/>
    <n v="0"/>
    <n v="0"/>
    <n v="0"/>
    <n v="0"/>
    <n v="0"/>
    <n v="0"/>
    <n v="0"/>
    <n v="750000"/>
    <n v="750000"/>
    <n v="0"/>
    <n v="0"/>
    <n v="0"/>
    <n v="750000"/>
    <n v="0"/>
    <s v="001"/>
  </r>
  <r>
    <x v="25"/>
    <x v="1"/>
    <s v="IMPRESION, ENCUADERNACION Y OTROS"/>
    <x v="2"/>
    <n v="0"/>
    <n v="16400000"/>
    <n v="0"/>
    <n v="0"/>
    <n v="0"/>
    <n v="0"/>
    <n v="0"/>
    <n v="0"/>
    <n v="0"/>
    <n v="16400000"/>
    <n v="16400000"/>
    <n v="0"/>
    <n v="0"/>
    <n v="0"/>
    <n v="16400000"/>
    <n v="0"/>
    <s v="001"/>
  </r>
  <r>
    <x v="26"/>
    <x v="1"/>
    <s v="COMIS. Y GASTOS POR SERV. FINANCIEROS Y COMERCIAL."/>
    <x v="2"/>
    <n v="0"/>
    <n v="0"/>
    <n v="0"/>
    <n v="0"/>
    <n v="0"/>
    <n v="0"/>
    <n v="0"/>
    <n v="0"/>
    <e v="#DIV/0!"/>
    <n v="0"/>
    <n v="0"/>
    <n v="0"/>
    <n v="0"/>
    <n v="0"/>
    <n v="0"/>
    <n v="0"/>
    <s v="001"/>
  </r>
  <r>
    <x v="27"/>
    <x v="1"/>
    <s v="SERVICIOS DE TECNOLOGIAS DE INFORMACION"/>
    <x v="2"/>
    <n v="15000000"/>
    <n v="21300000"/>
    <n v="0"/>
    <n v="15000000"/>
    <n v="15000000"/>
    <n v="0"/>
    <n v="0"/>
    <n v="15000000"/>
    <n v="0"/>
    <n v="6300000"/>
    <n v="6300000"/>
    <n v="0"/>
    <n v="0"/>
    <n v="0"/>
    <n v="6300000"/>
    <n v="0"/>
    <s v="001"/>
  </r>
  <r>
    <x v="28"/>
    <x v="1"/>
    <s v="SERVICIOS EN CIENCIAS ECONOMICAS Y SOCIALES"/>
    <x v="2"/>
    <n v="81000000"/>
    <n v="81000000"/>
    <n v="0"/>
    <n v="63282599"/>
    <n v="63282599"/>
    <n v="0"/>
    <n v="0"/>
    <n v="63282599"/>
    <n v="0"/>
    <n v="17717401"/>
    <n v="17717401"/>
    <n v="0"/>
    <n v="0"/>
    <n v="0"/>
    <n v="0"/>
    <n v="0"/>
    <s v="001"/>
  </r>
  <r>
    <x v="30"/>
    <x v="1"/>
    <s v="SERVICIOS GENERALES"/>
    <x v="2"/>
    <n v="16000000"/>
    <n v="16000000"/>
    <n v="0"/>
    <n v="7825774.4000000004"/>
    <n v="7825774.4000000004"/>
    <n v="0"/>
    <n v="5567852.1500000004"/>
    <n v="13393626.550000001"/>
    <n v="0.34799075937500001"/>
    <n v="2606373.4500000002"/>
    <n v="2606373.4500000002"/>
    <n v="0"/>
    <n v="0"/>
    <n v="0"/>
    <n v="0"/>
    <n v="0"/>
    <s v="001"/>
  </r>
  <r>
    <x v="31"/>
    <x v="1"/>
    <s v="OTROS SERVICIOS DE GESTION Y APOYO"/>
    <x v="2"/>
    <n v="25000"/>
    <n v="25000"/>
    <n v="0"/>
    <n v="0"/>
    <n v="0"/>
    <n v="0"/>
    <n v="0"/>
    <n v="0"/>
    <n v="0"/>
    <n v="25000"/>
    <n v="25000"/>
    <n v="0"/>
    <n v="0"/>
    <n v="0"/>
    <n v="0"/>
    <n v="0"/>
    <s v="001"/>
  </r>
  <r>
    <x v="32"/>
    <x v="1"/>
    <s v="TRANSPORTE DENTRO DEL PAIS"/>
    <x v="2"/>
    <n v="100000"/>
    <n v="100000"/>
    <n v="0"/>
    <n v="16700"/>
    <n v="16700"/>
    <n v="0"/>
    <n v="0"/>
    <n v="16700"/>
    <n v="0"/>
    <n v="83300"/>
    <n v="83300"/>
    <n v="0"/>
    <n v="0"/>
    <n v="0"/>
    <n v="0"/>
    <n v="0"/>
    <s v="001"/>
  </r>
  <r>
    <x v="33"/>
    <x v="1"/>
    <s v="VIATICOS DENTRO DEL PAIS"/>
    <x v="2"/>
    <n v="7200000"/>
    <n v="7200000"/>
    <n v="0"/>
    <n v="1225400"/>
    <n v="1225400"/>
    <n v="0"/>
    <n v="564800"/>
    <n v="1790200"/>
    <n v="7.8444444444444442E-2"/>
    <n v="5409800"/>
    <n v="5409800"/>
    <n v="0"/>
    <n v="0"/>
    <n v="0"/>
    <n v="0"/>
    <n v="0"/>
    <s v="001"/>
  </r>
  <r>
    <x v="34"/>
    <x v="1"/>
    <s v="TRANSPORTE EN EL EXTERIOR"/>
    <x v="2"/>
    <n v="20000000"/>
    <n v="20000000"/>
    <n v="0"/>
    <n v="7115999.9199999999"/>
    <n v="7115999.9199999999"/>
    <n v="0"/>
    <n v="2883666"/>
    <n v="9999665.9199999999"/>
    <n v="0.14418329999999999"/>
    <n v="10000334.08"/>
    <n v="10000334.08"/>
    <n v="0"/>
    <n v="0"/>
    <n v="0"/>
    <n v="0"/>
    <n v="0"/>
    <s v="001"/>
  </r>
  <r>
    <x v="35"/>
    <x v="1"/>
    <s v="VIATICOS EN EL EXTERIOR"/>
    <x v="2"/>
    <n v="26000000"/>
    <n v="32000000"/>
    <n v="0"/>
    <n v="14473354.560000001"/>
    <n v="14473354.560000001"/>
    <n v="0"/>
    <n v="8026645.4400000004"/>
    <n v="22500000"/>
    <n v="0.25083267000000004"/>
    <n v="9500000"/>
    <n v="9500000"/>
    <n v="0"/>
    <n v="0"/>
    <n v="0"/>
    <n v="6000000"/>
    <n v="0"/>
    <s v="001"/>
  </r>
  <r>
    <x v="36"/>
    <x v="1"/>
    <s v="SEGUROS"/>
    <x v="2"/>
    <n v="10000000"/>
    <n v="10000000"/>
    <n v="0"/>
    <n v="4099157.64"/>
    <n v="4099157.64"/>
    <n v="0"/>
    <n v="5900842"/>
    <n v="9999999.6400000006"/>
    <n v="0.59008419999999995"/>
    <n v="0.36"/>
    <n v="0.36"/>
    <n v="0"/>
    <n v="0"/>
    <n v="0"/>
    <n v="0"/>
    <n v="0"/>
    <s v="001"/>
  </r>
  <r>
    <x v="37"/>
    <x v="1"/>
    <s v="ACTIVIDADES DE CAPACITACION"/>
    <x v="2"/>
    <n v="4000000"/>
    <n v="24000000"/>
    <n v="0"/>
    <n v="12508173.18"/>
    <n v="12508173.18"/>
    <n v="0"/>
    <n v="584775"/>
    <n v="13092948.18"/>
    <n v="2.4365624999999998E-2"/>
    <n v="10907051.82"/>
    <n v="10907051.82"/>
    <n v="0"/>
    <n v="0"/>
    <n v="0"/>
    <n v="20000000"/>
    <n v="0"/>
    <s v="001"/>
  </r>
  <r>
    <x v="38"/>
    <x v="1"/>
    <s v="ACTIVIDADES PROTOCOLARIAS Y SOCIALES"/>
    <x v="2"/>
    <n v="279674154"/>
    <n v="273674154"/>
    <n v="0"/>
    <n v="0"/>
    <n v="0"/>
    <n v="0"/>
    <n v="186168923.59999999"/>
    <n v="186168923.59999999"/>
    <n v="0.68025760152710657"/>
    <n v="74505230.400000006"/>
    <n v="87505230.400000006"/>
    <n v="0"/>
    <n v="0"/>
    <n v="-13000000"/>
    <n v="0"/>
    <n v="-6000000"/>
    <s v="001"/>
  </r>
  <r>
    <x v="39"/>
    <x v="1"/>
    <s v="MANT. Y REPARACION DE EQUIPO DE TRANSPORTE"/>
    <x v="2"/>
    <n v="2000000"/>
    <n v="2000000"/>
    <n v="0"/>
    <n v="1999999.77"/>
    <n v="1999999.77"/>
    <n v="0"/>
    <n v="0"/>
    <n v="1999999.77"/>
    <n v="0"/>
    <n v="0.23"/>
    <n v="0.23"/>
    <n v="0"/>
    <n v="0"/>
    <n v="0"/>
    <n v="0"/>
    <n v="0"/>
    <s v="001"/>
  </r>
  <r>
    <x v="42"/>
    <x v="0"/>
    <s v="MATERIALES Y SUMINISTROS"/>
    <x v="2"/>
    <n v="2200000"/>
    <n v="2200000"/>
    <n v="0"/>
    <n v="413408"/>
    <n v="413408"/>
    <n v="0"/>
    <n v="736592"/>
    <n v="1150000"/>
    <n v="0.33481454545454548"/>
    <n v="1050000"/>
    <n v="1050000"/>
    <n v="0"/>
    <n v="0"/>
    <n v="0"/>
    <n v="0"/>
    <n v="0"/>
    <s v="001"/>
  </r>
  <r>
    <x v="43"/>
    <x v="1"/>
    <s v="COMBUSTIBLES Y LUBRICANTES"/>
    <x v="2"/>
    <n v="2200000"/>
    <n v="2200000"/>
    <n v="0"/>
    <n v="413408"/>
    <n v="413408"/>
    <n v="0"/>
    <n v="736592"/>
    <n v="1150000"/>
    <n v="0.33481454545454548"/>
    <n v="1050000"/>
    <n v="1050000"/>
    <n v="0"/>
    <n v="0"/>
    <n v="0"/>
    <n v="0"/>
    <n v="0"/>
    <s v="001"/>
  </r>
  <r>
    <x v="59"/>
    <x v="0"/>
    <s v="TRANSFERENCIAS CORRIENTES"/>
    <x v="2"/>
    <n v="131117558"/>
    <n v="131117558"/>
    <n v="0"/>
    <n v="25814164.59"/>
    <n v="25814164.59"/>
    <n v="0"/>
    <n v="85175368.659999996"/>
    <n v="110989533.25"/>
    <n v="0.64961070019318079"/>
    <n v="16920483.75"/>
    <n v="20128024.75"/>
    <n v="0"/>
    <n v="0"/>
    <n v="-3207541"/>
    <n v="0"/>
    <n v="0"/>
    <s v="001"/>
  </r>
  <r>
    <x v="89"/>
    <x v="1"/>
    <s v="CCSS CONTRIBUCION ESTATAL SEGURO PENSIONES (CONTRIBUCION ESTATAL AL SEGURO DE PENSIONES, SEGUN LEY NO. 17 DEL 22 DE OCTUBRE DE 1943, LEY"/>
    <x v="2"/>
    <n v="28234113"/>
    <n v="28234113"/>
    <n v="0"/>
    <n v="12513759.859999999"/>
    <n v="12513759.859999999"/>
    <n v="0"/>
    <n v="12486240.140000001"/>
    <n v="25000000"/>
    <n v="0.44223950438960136"/>
    <n v="2274123"/>
    <n v="3234113"/>
    <n v="0"/>
    <n v="0"/>
    <n v="-959990"/>
    <n v="0"/>
    <n v="0"/>
    <s v="001"/>
  </r>
  <r>
    <x v="90"/>
    <x v="1"/>
    <s v="CCSS CONTRIBUCION ESTATAL SEGURO SALUD (CONTRIBUCION ESTATAL AL SEGURO DE SALUD, SEGUN LEY NO. 17 DEL 22 DE OCTUBRE DE 1943, LEY"/>
    <x v="2"/>
    <n v="4033445"/>
    <n v="4033445"/>
    <n v="0"/>
    <n v="1690921.24"/>
    <n v="1690921.24"/>
    <n v="0"/>
    <n v="1809078.76"/>
    <n v="3500000"/>
    <n v="0.44851950627813197"/>
    <n v="380579"/>
    <n v="533445"/>
    <n v="0"/>
    <n v="0"/>
    <n v="-152866"/>
    <n v="0"/>
    <n v="0"/>
    <s v="001"/>
  </r>
  <r>
    <x v="68"/>
    <x v="1"/>
    <s v="PRESTACIONES LEGALES"/>
    <x v="2"/>
    <n v="20300000"/>
    <n v="20300000"/>
    <n v="0"/>
    <n v="11609483.49"/>
    <n v="11609483.49"/>
    <n v="0"/>
    <n v="98186.76"/>
    <n v="11707670.25"/>
    <n v="4.8367862068965511E-3"/>
    <n v="8592329.75"/>
    <n v="8592329.75"/>
    <n v="0"/>
    <n v="0"/>
    <n v="0"/>
    <n v="0"/>
    <n v="0"/>
    <s v="001"/>
  </r>
  <r>
    <x v="69"/>
    <x v="1"/>
    <s v="OTRAS PRESTACIONES"/>
    <x v="2"/>
    <n v="6200000"/>
    <n v="6200000"/>
    <n v="0"/>
    <n v="0"/>
    <n v="0"/>
    <n v="0"/>
    <n v="526548"/>
    <n v="526548"/>
    <n v="8.492709677419355E-2"/>
    <n v="5673452"/>
    <n v="5673452"/>
    <n v="0"/>
    <n v="0"/>
    <n v="0"/>
    <n v="0"/>
    <n v="0"/>
    <s v="001"/>
  </r>
  <r>
    <x v="91"/>
    <x v="1"/>
    <s v="UNION INTERNACIONAL DE TELECOMUNICACIONES (UIT). (PAGO CUOTA ANUAL ORDINARIA 2026, A LA UNION INTERNACIONAL DE TELECOMUNICACIONES (UIT), SEGUN"/>
    <x v="2"/>
    <n v="51415000"/>
    <n v="51415000"/>
    <n v="0"/>
    <n v="0"/>
    <n v="0"/>
    <n v="0"/>
    <n v="51415000"/>
    <n v="51415000"/>
    <n v="1"/>
    <n v="0"/>
    <n v="0"/>
    <n v="0"/>
    <n v="0"/>
    <n v="0"/>
    <n v="0"/>
    <n v="0"/>
    <s v="001"/>
  </r>
  <r>
    <x v="92"/>
    <x v="1"/>
    <s v="COMISION TECNICA REGIONAL DE TELECOMUNICACIONES (COMTELCA). (PAGO CUOTA ANUAL ORDINARIA 2026, A LA COMISION TECNICA REGIONAL DE TEECOMUNICACIONES"/>
    <x v="2"/>
    <n v="20935000"/>
    <n v="20935000"/>
    <n v="0"/>
    <n v="0"/>
    <n v="0"/>
    <n v="0"/>
    <n v="18840315"/>
    <n v="18840315"/>
    <n v="0.89994339622641506"/>
    <n v="0"/>
    <n v="2094685"/>
    <n v="0"/>
    <n v="0"/>
    <n v="-2094685"/>
    <n v="0"/>
    <n v="0"/>
    <s v="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45CE98-7608-4B7E-BD11-94057699BBD9}" name="TablaDinámica6" cacheId="0" applyNumberFormats="0" applyBorderFormats="0" applyFontFormats="0" applyPatternFormats="0" applyAlignmentFormats="0" applyWidthHeightFormats="1" dataCaption="Valores" updatedVersion="8" minRefreshableVersion="3" useAutoFormatting="1" itemPrintTitles="1" mergeItem="1" createdVersion="8" indent="0" outline="1" outlineData="1" multipleFieldFilters="0" chartFormat="41" rowHeaderCaption="DES. PRES">
  <location ref="U2:W5" firstHeaderRow="0" firstDataRow="1" firstDataCol="1"/>
  <pivotFields count="23">
    <pivotField axis="axisRow" showAll="0">
      <items count="96">
        <item h="1" x="0"/>
        <item h="1" x="1"/>
        <item h="1" x="74"/>
        <item h="1" x="2"/>
        <item h="1" x="3"/>
        <item h="1" x="4"/>
        <item h="1" x="5"/>
        <item h="1" x="6"/>
        <item h="1" x="7"/>
        <item h="1" x="8"/>
        <item h="1" x="75"/>
        <item h="1" x="86"/>
        <item h="1" x="9"/>
        <item h="1" x="76"/>
        <item h="1" x="87"/>
        <item h="1" x="10"/>
        <item h="1" x="77"/>
        <item h="1" x="88"/>
        <item h="1" x="11"/>
        <item h="1" x="78"/>
        <item h="1" x="89"/>
        <item h="1" x="12"/>
        <item h="1" x="79"/>
        <item h="1" x="90"/>
        <item h="1" x="13"/>
        <item h="1" x="14"/>
        <item h="1" x="15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60"/>
        <item h="1" x="61"/>
        <item h="1" x="62"/>
        <item h="1" x="91"/>
        <item h="1" x="63"/>
        <item h="1" x="64"/>
        <item h="1" m="1" x="92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m="1" x="93"/>
        <item h="1" m="1" x="94"/>
        <item h="1" x="80"/>
        <item h="1" x="81"/>
        <item h="1" x="82"/>
        <item h="1" x="83"/>
        <item h="1" x="84"/>
        <item h="1" x="85"/>
        <item h="1" x="16"/>
        <item h="1" x="59"/>
        <item t="default"/>
      </items>
    </pivotField>
    <pivotField axis="axisRow" showAll="0">
      <items count="3">
        <item h="1" x="0"/>
        <item x="1"/>
        <item t="default"/>
      </items>
    </pivotField>
    <pivotField showAll="0"/>
    <pivotField showAll="0">
      <items count="4">
        <item h="1" x="0"/>
        <item h="1" x="1"/>
        <item x="2"/>
        <item t="default"/>
      </items>
    </pivotField>
    <pivotField numFmtId="4" showAll="0"/>
    <pivotField dataField="1" numFmtId="4" showAll="0"/>
    <pivotField numFmtId="4" showAll="0"/>
    <pivotField numFmtId="4" showAll="0"/>
    <pivotField numFmtId="4" showAll="0"/>
    <pivotField numFmtId="4" showAll="0"/>
    <pivotField dataField="1" numFmtId="4" showAll="0"/>
    <pivotField numFmtId="4" showAll="0"/>
    <pivotField numFmtId="10" showAll="0"/>
    <pivotField numFmtId="4" showAll="0"/>
    <pivotField numFmtId="4" showAll="0"/>
    <pivotField numFmtId="4" showAll="0"/>
    <pivotField numFmtId="4" showAll="0"/>
    <pivotField showAll="0"/>
    <pivotField numFmtId="4"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2">
    <field x="1"/>
    <field x="0"/>
  </rowFields>
  <rowItems count="3">
    <i>
      <x v="1"/>
    </i>
    <i r="1">
      <x v="40"/>
    </i>
    <i t="grand">
      <x/>
    </i>
  </rowItems>
  <colFields count="1">
    <field x="-2"/>
  </colFields>
  <colItems count="2">
    <i>
      <x/>
    </i>
    <i i="1">
      <x v="1"/>
    </i>
  </colItems>
  <dataFields count="2">
    <dataField name="PRESUPUESTO" fld="5" baseField="0" baseItem="0" numFmtId="4"/>
    <dataField name="EJECUTADO" fld="10" baseField="0" baseItem="0" numFmtId="4"/>
  </dataFields>
  <chartFormats count="1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3">
      <pivotArea type="data" outline="0" fieldPosition="0">
        <references count="3">
          <reference field="4294967294" count="1" selected="0">
            <x v="0"/>
          </reference>
          <reference field="0" count="1" selected="0">
            <x v="70"/>
          </reference>
          <reference field="1" count="1" selected="0">
            <x v="0"/>
          </reference>
        </references>
      </pivotArea>
    </chartFormat>
    <chartFormat chart="0" format="4">
      <pivotArea type="data" outline="0" fieldPosition="0">
        <references count="3">
          <reference field="4294967294" count="1" selected="0">
            <x v="0"/>
          </reference>
          <reference field="0" count="1" selected="0">
            <x v="25"/>
          </reference>
          <reference field="1" count="1" selected="0">
            <x v="0"/>
          </reference>
        </references>
      </pivotArea>
    </chartFormat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6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6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9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9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0" format="4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16F2CC-0820-4DED-AF57-97B512E6029C}" name="TablaDinámica9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F6:J26" firstHeaderRow="0" firstDataRow="1" firstDataCol="1"/>
  <pivotFields count="17">
    <pivotField showAl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t="default"/>
      </items>
    </pivotField>
    <pivotField showAll="0">
      <items count="65">
        <item x="56"/>
        <item x="35"/>
        <item x="36"/>
        <item x="14"/>
        <item x="16"/>
        <item x="15"/>
        <item x="12"/>
        <item x="11"/>
        <item x="13"/>
        <item x="49"/>
        <item x="50"/>
        <item x="52"/>
        <item x="40"/>
        <item x="24"/>
        <item x="57"/>
        <item x="63"/>
        <item x="55"/>
        <item x="53"/>
        <item x="54"/>
        <item x="9"/>
        <item x="10"/>
        <item x="8"/>
        <item x="5"/>
        <item x="48"/>
        <item x="46"/>
        <item x="47"/>
        <item x="23"/>
        <item x="60"/>
        <item x="21"/>
        <item x="39"/>
        <item x="38"/>
        <item x="37"/>
        <item x="41"/>
        <item x="61"/>
        <item x="59"/>
        <item x="7"/>
        <item x="29"/>
        <item x="45"/>
        <item x="58"/>
        <item x="43"/>
        <item x="22"/>
        <item x="4"/>
        <item x="3"/>
        <item x="6"/>
        <item x="34"/>
        <item x="17"/>
        <item x="19"/>
        <item x="18"/>
        <item x="20"/>
        <item x="25"/>
        <item x="26"/>
        <item x="28"/>
        <item x="27"/>
        <item x="0"/>
        <item x="1"/>
        <item x="2"/>
        <item x="30"/>
        <item x="32"/>
        <item x="62"/>
        <item x="51"/>
        <item x="44"/>
        <item x="42"/>
        <item x="31"/>
        <item x="33"/>
        <item t="default"/>
      </items>
    </pivotField>
    <pivotField showAll="0"/>
    <pivotField showAll="0"/>
    <pivotField axis="axisRow" showAll="0">
      <items count="20">
        <item x="6"/>
        <item x="14"/>
        <item x="4"/>
        <item x="16"/>
        <item x="13"/>
        <item x="0"/>
        <item x="2"/>
        <item x="8"/>
        <item x="5"/>
        <item x="9"/>
        <item x="12"/>
        <item x="1"/>
        <item x="11"/>
        <item x="3"/>
        <item x="15"/>
        <item x="17"/>
        <item x="7"/>
        <item x="18"/>
        <item x="10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dataField="1" dragToRow="0" dragToCol="0" dragToPage="0" showAll="0" defaultSubtotal="0"/>
    <pivotField dataField="1" dragToRow="0" dragToCol="0" dragToPage="0" showAll="0" defaultSubtotal="0"/>
  </pivotFields>
  <rowFields count="1">
    <field x="4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Total Presupuesto." fld="9" baseField="4" baseItem="16" numFmtId="4"/>
    <dataField name="Disponible." fld="14" baseField="4" baseItem="15" numFmtId="4"/>
    <dataField name="% Ejecución" fld="15" baseField="0" baseItem="0" numFmtId="10"/>
    <dataField name="Ejecución" fld="16" baseField="0" baseItem="0" numFmtId="10"/>
  </dataFields>
  <formats count="22">
    <format dxfId="21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20">
      <pivotArea field="4" type="button" dataOnly="0" labelOnly="1" outline="0" axis="axisRow" fieldPosition="0"/>
    </format>
    <format dxfId="1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8">
      <pivotArea field="4" type="button" dataOnly="0" labelOnly="1" outline="0" axis="axisRow" fieldPosition="0"/>
    </format>
    <format dxfId="1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6">
      <pivotArea field="4" type="button" dataOnly="0" labelOnly="1" outline="0" axis="axisRow" fieldPosition="0"/>
    </format>
    <format dxfId="1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4">
      <pivotArea dataOnly="0" fieldPosition="0">
        <references count="1">
          <reference field="4" count="1">
            <x v="9"/>
          </reference>
        </references>
      </pivotArea>
    </format>
    <format dxfId="13">
      <pivotArea dataOnly="0" fieldPosition="0">
        <references count="1">
          <reference field="4" count="1">
            <x v="2"/>
          </reference>
        </references>
      </pivotArea>
    </format>
    <format dxfId="12">
      <pivotArea dataOnly="0" fieldPosition="0">
        <references count="1">
          <reference field="4" count="1">
            <x v="5"/>
          </reference>
        </references>
      </pivotArea>
    </format>
    <format dxfId="11">
      <pivotArea dataOnly="0" fieldPosition="0">
        <references count="1">
          <reference field="4" count="1">
            <x v="1"/>
          </reference>
        </references>
      </pivotArea>
    </format>
    <format dxfId="10">
      <pivotArea dataOnly="0" fieldPosition="0">
        <references count="1">
          <reference field="4" count="1">
            <x v="16"/>
          </reference>
        </references>
      </pivotArea>
    </format>
    <format dxfId="9">
      <pivotArea dataOnly="0" fieldPosition="0">
        <references count="1">
          <reference field="4" count="1">
            <x v="15"/>
          </reference>
        </references>
      </pivotArea>
    </format>
    <format dxfId="8">
      <pivotArea dataOnly="0" fieldPosition="0">
        <references count="1">
          <reference field="4" count="1">
            <x v="12"/>
          </reference>
        </references>
      </pivotArea>
    </format>
    <format dxfId="7">
      <pivotArea dataOnly="0" fieldPosition="0">
        <references count="1">
          <reference field="4" count="1">
            <x v="8"/>
          </reference>
        </references>
      </pivotArea>
    </format>
    <format dxfId="6">
      <pivotArea dataOnly="0" fieldPosition="0">
        <references count="1">
          <reference field="4" count="1">
            <x v="11"/>
          </reference>
        </references>
      </pivotArea>
    </format>
    <format dxfId="5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4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">
      <pivotArea collapsedLevelsAreSubtotals="1" fieldPosition="0">
        <references count="1">
          <reference field="4" count="0"/>
        </references>
      </pivotArea>
    </format>
    <format dxfId="0">
      <pivotArea dataOnly="0" labelOnly="1" fieldPosition="0">
        <references count="1">
          <reference field="4" count="0"/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A06960-DC3B-4871-8D0F-D5FE2CCB662B}" name="TablaDinámica7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6" rowHeaderCaption="DES.PRES">
  <location ref="R2:T5" firstHeaderRow="0" firstDataRow="1" firstDataCol="1"/>
  <pivotFields count="23">
    <pivotField axis="axisRow" showAll="0">
      <items count="96">
        <item h="1" x="0"/>
        <item h="1" x="1"/>
        <item h="1" x="74"/>
        <item h="1" x="2"/>
        <item h="1" x="3"/>
        <item h="1" x="4"/>
        <item h="1" x="5"/>
        <item h="1" x="6"/>
        <item h="1" x="7"/>
        <item h="1" x="8"/>
        <item h="1" x="75"/>
        <item h="1" x="86"/>
        <item h="1" x="9"/>
        <item h="1" x="76"/>
        <item h="1" x="87"/>
        <item h="1" x="10"/>
        <item h="1" x="77"/>
        <item h="1" x="88"/>
        <item h="1" x="11"/>
        <item h="1" x="78"/>
        <item h="1" x="89"/>
        <item h="1" x="12"/>
        <item h="1" x="79"/>
        <item h="1" x="90"/>
        <item h="1" x="13"/>
        <item h="1" x="14"/>
        <item h="1" x="15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60"/>
        <item h="1" x="61"/>
        <item h="1" x="62"/>
        <item h="1" x="91"/>
        <item h="1" x="63"/>
        <item h="1" x="64"/>
        <item h="1" m="1" x="92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m="1" x="93"/>
        <item h="1" m="1" x="94"/>
        <item h="1" x="80"/>
        <item h="1" x="81"/>
        <item h="1" x="82"/>
        <item h="1" x="83"/>
        <item h="1" x="84"/>
        <item h="1" x="85"/>
        <item h="1" x="16"/>
        <item h="1" x="59"/>
        <item t="default"/>
      </items>
    </pivotField>
    <pivotField axis="axisRow" showAll="0">
      <items count="3">
        <item h="1" x="0"/>
        <item x="1"/>
        <item t="default"/>
      </items>
    </pivotField>
    <pivotField showAll="0"/>
    <pivotField showAll="0">
      <items count="4">
        <item h="1" x="0"/>
        <item h="1" x="1"/>
        <item x="2"/>
        <item t="default"/>
      </items>
    </pivotField>
    <pivotField numFmtId="4" showAll="0"/>
    <pivotField dataField="1" numFmtId="4" showAll="0"/>
    <pivotField numFmtId="4" showAll="0"/>
    <pivotField numFmtId="4" showAll="0"/>
    <pivotField numFmtId="4" showAll="0"/>
    <pivotField numFmtId="4" showAll="0"/>
    <pivotField numFmtId="4" showAll="0"/>
    <pivotField dataField="1" numFmtId="4" showAll="0"/>
    <pivotField numFmtId="10" showAll="0"/>
    <pivotField numFmtId="4" showAll="0"/>
    <pivotField numFmtId="4" showAll="0"/>
    <pivotField numFmtId="4" showAll="0"/>
    <pivotField numFmtId="4" showAll="0"/>
    <pivotField showAll="0"/>
    <pivotField numFmtId="4"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2">
    <field x="1"/>
    <field x="0"/>
  </rowFields>
  <rowItems count="3">
    <i>
      <x v="1"/>
    </i>
    <i r="1">
      <x v="40"/>
    </i>
    <i t="grand">
      <x/>
    </i>
  </rowItems>
  <colFields count="1">
    <field x="-2"/>
  </colFields>
  <colItems count="2">
    <i>
      <x/>
    </i>
    <i i="1">
      <x v="1"/>
    </i>
  </colItems>
  <dataFields count="2">
    <dataField name="PRESUPUESTO." fld="5" baseField="0" baseItem="0" numFmtId="4"/>
    <dataField name="DEVENGADO +COMPROMETIDO." fld="11" baseField="0" baseItem="0" numFmtId="4"/>
  </dataFields>
  <chartFormats count="5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1"/>
          </reference>
          <reference field="0" count="1" selected="0">
            <x v="25"/>
          </reference>
          <reference field="1" count="1" selected="0">
            <x v="0"/>
          </reference>
        </references>
      </pivotArea>
    </chartFormat>
    <chartFormat chart="5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4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8953E3-AB82-41AC-B482-C0A11E5DFCB3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7" rowHeaderCaption="DES. PRES">
  <location ref="G7:J10" firstHeaderRow="0" firstDataRow="1" firstDataCol="1"/>
  <pivotFields count="23">
    <pivotField axis="axisRow" showAll="0">
      <items count="96">
        <item h="1" x="0"/>
        <item h="1" x="1"/>
        <item h="1" x="74"/>
        <item h="1" x="2"/>
        <item h="1" x="3"/>
        <item h="1" x="4"/>
        <item h="1" x="5"/>
        <item h="1" x="6"/>
        <item h="1" x="7"/>
        <item h="1" x="8"/>
        <item h="1" x="75"/>
        <item h="1" x="86"/>
        <item h="1" x="9"/>
        <item h="1" x="76"/>
        <item h="1" x="87"/>
        <item h="1" x="10"/>
        <item h="1" x="77"/>
        <item h="1" x="88"/>
        <item h="1" x="11"/>
        <item h="1" x="78"/>
        <item h="1" x="89"/>
        <item h="1" x="12"/>
        <item h="1" x="79"/>
        <item h="1" x="90"/>
        <item h="1" x="13"/>
        <item h="1" x="14"/>
        <item h="1" x="15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60"/>
        <item h="1" x="61"/>
        <item h="1" x="62"/>
        <item h="1" x="91"/>
        <item h="1" x="63"/>
        <item h="1" x="64"/>
        <item h="1" m="1" x="92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m="1" x="93"/>
        <item h="1" m="1" x="94"/>
        <item h="1" x="80"/>
        <item h="1" x="81"/>
        <item h="1" x="82"/>
        <item h="1" x="83"/>
        <item h="1" x="84"/>
        <item h="1" x="85"/>
        <item h="1" x="16"/>
        <item h="1" x="59"/>
        <item t="default"/>
      </items>
    </pivotField>
    <pivotField axis="axisRow" showAll="0">
      <items count="3">
        <item h="1" x="0"/>
        <item x="1"/>
        <item t="default"/>
      </items>
    </pivotField>
    <pivotField showAll="0"/>
    <pivotField showAll="0">
      <items count="4">
        <item h="1" x="0"/>
        <item h="1" x="1"/>
        <item x="2"/>
        <item t="default"/>
      </items>
    </pivotField>
    <pivotField numFmtId="4" showAll="0"/>
    <pivotField dataField="1" numFmtId="4" showAll="0"/>
    <pivotField numFmtId="4" showAll="0"/>
    <pivotField numFmtId="4" showAll="0"/>
    <pivotField numFmtId="4" showAll="0"/>
    <pivotField numFmtId="4" showAll="0"/>
    <pivotField dataField="1" numFmtId="4" showAll="0"/>
    <pivotField numFmtId="4" showAll="0"/>
    <pivotField numFmtId="10" showAll="0"/>
    <pivotField numFmtId="4" showAll="0"/>
    <pivotField numFmtId="4" showAll="0"/>
    <pivotField numFmtId="4" showAll="0"/>
    <pivotField numFmtId="4" showAll="0"/>
    <pivotField showAll="0"/>
    <pivotField numFmtId="4" showAll="0"/>
    <pivotField showAll="0"/>
    <pivotField showAll="0"/>
    <pivotField dataField="1" dragToRow="0" dragToCol="0" dragToPage="0" showAll="0" defaultSubtotal="0"/>
    <pivotField dragToRow="0" dragToCol="0" dragToPage="0" showAll="0" defaultSubtotal="0"/>
  </pivotFields>
  <rowFields count="2">
    <field x="1"/>
    <field x="0"/>
  </rowFields>
  <rowItems count="3">
    <i>
      <x v="1"/>
    </i>
    <i r="1">
      <x v="4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PRESUPUESTO" fld="5" baseField="0" baseItem="0" numFmtId="4"/>
    <dataField name="EJECUTADO" fld="10" baseField="0" baseItem="0" numFmtId="4"/>
    <dataField name="%" fld="21" baseField="0" baseItem="0" numFmtId="164"/>
  </dataFields>
  <formats count="15">
    <format dxfId="53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5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5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50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49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48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47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46">
      <pivotArea field="1" type="button" dataOnly="0" labelOnly="1" outline="0" axis="axisRow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4">
      <pivotArea grandRow="1" outline="0" collapsedLevelsAreSubtotals="1" fieldPosition="0"/>
    </format>
    <format dxfId="43">
      <pivotArea dataOnly="0" labelOnly="1" grandRow="1" outline="0" fieldPosition="0"/>
    </format>
    <format dxfId="42">
      <pivotArea grandRow="1" outline="0" collapsedLevelsAreSubtotals="1" fieldPosition="0"/>
    </format>
    <format dxfId="41">
      <pivotArea dataOnly="0" labelOnly="1" grandRow="1" outline="0" fieldPosition="0"/>
    </format>
    <format dxfId="40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39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C2088F-FC89-4091-BBFF-8ED23276C999}" name="TablaDinámica5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DES.PRES">
  <location ref="L7:O10" firstHeaderRow="0" firstDataRow="1" firstDataCol="1"/>
  <pivotFields count="23">
    <pivotField axis="axisRow" showAll="0">
      <items count="96">
        <item h="1" x="0"/>
        <item h="1" x="1"/>
        <item h="1" x="74"/>
        <item h="1" x="2"/>
        <item h="1" x="3"/>
        <item h="1" x="4"/>
        <item h="1" x="5"/>
        <item h="1" x="6"/>
        <item h="1" x="7"/>
        <item h="1" x="8"/>
        <item h="1" x="75"/>
        <item h="1" x="86"/>
        <item h="1" x="9"/>
        <item h="1" x="76"/>
        <item h="1" x="87"/>
        <item h="1" x="10"/>
        <item h="1" x="77"/>
        <item h="1" x="88"/>
        <item h="1" x="11"/>
        <item h="1" x="78"/>
        <item h="1" x="89"/>
        <item h="1" x="12"/>
        <item h="1" x="79"/>
        <item h="1" x="90"/>
        <item h="1" x="13"/>
        <item h="1" x="14"/>
        <item h="1" x="15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60"/>
        <item h="1" x="61"/>
        <item h="1" x="62"/>
        <item h="1" x="91"/>
        <item h="1" x="63"/>
        <item h="1" x="64"/>
        <item h="1" m="1" x="92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m="1" x="93"/>
        <item h="1" m="1" x="94"/>
        <item h="1" x="80"/>
        <item h="1" x="81"/>
        <item h="1" x="82"/>
        <item h="1" x="83"/>
        <item h="1" x="84"/>
        <item h="1" x="85"/>
        <item h="1" x="16"/>
        <item h="1" x="59"/>
        <item t="default"/>
      </items>
    </pivotField>
    <pivotField axis="axisRow" showAll="0">
      <items count="3">
        <item h="1" x="0"/>
        <item x="1"/>
        <item t="default"/>
      </items>
    </pivotField>
    <pivotField showAll="0"/>
    <pivotField showAll="0">
      <items count="4">
        <item h="1" x="0"/>
        <item h="1" x="1"/>
        <item x="2"/>
        <item t="default"/>
      </items>
    </pivotField>
    <pivotField numFmtId="4" showAll="0"/>
    <pivotField dataField="1" numFmtId="4" showAll="0"/>
    <pivotField numFmtId="4" showAll="0"/>
    <pivotField numFmtId="4" showAll="0"/>
    <pivotField numFmtId="4" showAll="0"/>
    <pivotField numFmtId="4" showAll="0"/>
    <pivotField numFmtId="4" showAll="0"/>
    <pivotField dataField="1" numFmtId="4" showAll="0"/>
    <pivotField numFmtId="10" showAll="0"/>
    <pivotField numFmtId="4" showAll="0"/>
    <pivotField numFmtId="4" showAll="0"/>
    <pivotField numFmtId="4" showAll="0"/>
    <pivotField numFmtId="4" showAll="0"/>
    <pivotField showAll="0"/>
    <pivotField numFmtId="4" showAll="0"/>
    <pivotField showAll="0"/>
    <pivotField showAll="0"/>
    <pivotField dragToRow="0" dragToCol="0" dragToPage="0" showAll="0" defaultSubtotal="0"/>
    <pivotField dataField="1" dragToRow="0" dragToCol="0" dragToPage="0" showAll="0" defaultSubtotal="0"/>
  </pivotFields>
  <rowFields count="2">
    <field x="1"/>
    <field x="0"/>
  </rowFields>
  <rowItems count="3">
    <i>
      <x v="1"/>
    </i>
    <i r="1">
      <x v="4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PRESUPUESTO." fld="5" baseField="0" baseItem="0" numFmtId="4"/>
    <dataField name="DEVENGADO +COMPROMETIDO." fld="11" baseField="0" baseItem="0" numFmtId="4"/>
    <dataField name="%" fld="22" baseField="0" baseItem="0" numFmtId="164"/>
  </dataFields>
  <formats count="16">
    <format dxfId="69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6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67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6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65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64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63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62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61">
      <pivotArea field="1" type="button" dataOnly="0" labelOnly="1" outline="0" axis="axisRow" fieldPosition="0"/>
    </format>
    <format dxfId="6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9">
      <pivotArea grandRow="1" outline="0" collapsedLevelsAreSubtotals="1" fieldPosition="0"/>
    </format>
    <format dxfId="58">
      <pivotArea dataOnly="0" labelOnly="1" grandRow="1" outline="0" fieldPosition="0"/>
    </format>
    <format dxfId="57">
      <pivotArea grandRow="1" outline="0" collapsedLevelsAreSubtotals="1" fieldPosition="0"/>
    </format>
    <format dxfId="56">
      <pivotArea dataOnly="0" labelOnly="1" grandRow="1" outline="0" fieldPosition="0"/>
    </format>
    <format dxfId="55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54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3302EF-7D24-4F61-A884-C0B60CD1576A}" name="TablaDiná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7" rowHeaderCaption="DES. PRES">
  <location ref="B15:E49" firstHeaderRow="0" firstDataRow="1" firstDataCol="1"/>
  <pivotFields count="23">
    <pivotField axis="axisRow" showAll="0">
      <items count="101">
        <item x="0"/>
        <item x="1"/>
        <item x="72"/>
        <item x="3"/>
        <item x="4"/>
        <item x="5"/>
        <item x="6"/>
        <item x="7"/>
        <item x="8"/>
        <item x="9"/>
        <item x="73"/>
        <item x="84"/>
        <item x="10"/>
        <item x="74"/>
        <item x="85"/>
        <item x="11"/>
        <item x="75"/>
        <item x="86"/>
        <item x="12"/>
        <item x="76"/>
        <item x="87"/>
        <item x="13"/>
        <item x="77"/>
        <item x="88"/>
        <item x="14"/>
        <item x="15"/>
        <item x="16"/>
        <item x="18"/>
        <item x="19"/>
        <item x="20"/>
        <item x="21"/>
        <item x="22"/>
        <item x="23"/>
        <item x="24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40"/>
        <item x="41"/>
        <item m="1" x="93"/>
        <item m="1" x="94"/>
        <item m="1" x="95"/>
        <item x="42"/>
        <item x="43"/>
        <item x="46"/>
        <item x="47"/>
        <item m="1" x="96"/>
        <item m="1" x="97"/>
        <item x="48"/>
        <item x="49"/>
        <item x="50"/>
        <item x="51"/>
        <item x="52"/>
        <item x="53"/>
        <item x="54"/>
        <item x="55"/>
        <item x="56"/>
        <item x="57"/>
        <item m="1" x="98"/>
        <item x="58"/>
        <item x="59"/>
        <item x="60"/>
        <item x="89"/>
        <item x="61"/>
        <item x="62"/>
        <item x="90"/>
        <item x="63"/>
        <item x="64"/>
        <item x="65"/>
        <item x="66"/>
        <item x="67"/>
        <item x="68"/>
        <item x="69"/>
        <item x="70"/>
        <item x="71"/>
        <item x="91"/>
        <item x="92"/>
        <item x="78"/>
        <item x="79"/>
        <item x="80"/>
        <item x="81"/>
        <item x="82"/>
        <item x="83"/>
        <item x="17"/>
        <item m="1" x="99"/>
        <item x="2"/>
        <item x="25"/>
        <item x="38"/>
        <item x="44"/>
        <item x="45"/>
        <item t="default"/>
      </items>
    </pivotField>
    <pivotField axis="axisRow" showAll="0">
      <items count="3">
        <item h="1" x="0"/>
        <item x="1"/>
        <item t="default"/>
      </items>
    </pivotField>
    <pivotField showAll="0"/>
    <pivotField showAll="0">
      <items count="4">
        <item h="1" x="0"/>
        <item h="1" x="1"/>
        <item x="2"/>
        <item t="default"/>
      </items>
    </pivotField>
    <pivotField numFmtId="4" showAll="0"/>
    <pivotField dataField="1" numFmtId="4" showAll="0"/>
    <pivotField numFmtId="4" showAll="0"/>
    <pivotField numFmtId="4" showAll="0"/>
    <pivotField numFmtId="4" showAll="0"/>
    <pivotField numFmtId="4" showAll="0"/>
    <pivotField dataField="1" numFmtId="4" showAll="0"/>
    <pivotField numFmtId="4" showAll="0"/>
    <pivotField numFmtId="10" showAll="0"/>
    <pivotField numFmtId="4" showAll="0"/>
    <pivotField numFmtId="4" showAll="0"/>
    <pivotField numFmtId="4" showAll="0"/>
    <pivotField numFmtId="4" showAll="0"/>
    <pivotField showAll="0"/>
    <pivotField numFmtId="4" showAll="0"/>
    <pivotField showAll="0"/>
    <pivotField showAll="0"/>
    <pivotField dataField="1" dragToRow="0" dragToCol="0" dragToPage="0" showAll="0" defaultSubtotal="0"/>
    <pivotField dragToRow="0" dragToCol="0" dragToPage="0" showAll="0" defaultSubtotal="0"/>
  </pivotFields>
  <rowFields count="2">
    <field x="1"/>
    <field x="0"/>
  </rowFields>
  <rowItems count="34">
    <i>
      <x v="1"/>
    </i>
    <i r="1">
      <x v="1"/>
    </i>
    <i r="1">
      <x v="6"/>
    </i>
    <i r="1">
      <x v="7"/>
    </i>
    <i r="1">
      <x v="11"/>
    </i>
    <i r="1">
      <x v="14"/>
    </i>
    <i r="1">
      <x v="17"/>
    </i>
    <i r="1">
      <x v="20"/>
    </i>
    <i r="1">
      <x v="23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53"/>
    </i>
    <i r="1">
      <x v="72"/>
    </i>
    <i r="1">
      <x v="75"/>
    </i>
    <i r="1">
      <x v="81"/>
    </i>
    <i r="1">
      <x v="82"/>
    </i>
    <i r="1">
      <x v="85"/>
    </i>
    <i r="1">
      <x v="86"/>
    </i>
    <i r="1">
      <x v="96"/>
    </i>
    <i r="1">
      <x v="9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PRESUPUESTO" fld="5" baseField="0" baseItem="0" numFmtId="4"/>
    <dataField name="EJECUTADO" fld="10" baseField="0" baseItem="0" numFmtId="4"/>
    <dataField name="%" fld="21" baseField="0" baseItem="0" numFmtId="10"/>
  </dataFields>
  <formats count="17">
    <format dxfId="8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85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84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83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82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81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80">
      <pivotArea field="1" type="button" dataOnly="0" labelOnly="1" outline="0" axis="axisRow" fieldPosition="0"/>
    </format>
    <format dxfId="7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8">
      <pivotArea grandRow="1" outline="0" collapsedLevelsAreSubtotals="1" fieldPosition="0"/>
    </format>
    <format dxfId="77">
      <pivotArea dataOnly="0" labelOnly="1" grandRow="1" outline="0" fieldPosition="0"/>
    </format>
    <format dxfId="76">
      <pivotArea grandRow="1" outline="0" collapsedLevelsAreSubtotals="1" fieldPosition="0"/>
    </format>
    <format dxfId="75">
      <pivotArea dataOnly="0" labelOnly="1" grandRow="1" outline="0" fieldPosition="0"/>
    </format>
    <format dxfId="74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73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72">
      <pivotArea field="1" type="button" dataOnly="0" labelOnly="1" outline="0" axis="axisRow" fieldPosition="0"/>
    </format>
    <format dxfId="7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0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47F09F-B4EA-4216-9386-8804D6FCED3F}" name="TablaDinámica7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0" rowHeaderCaption="DES.PRES">
  <location ref="R18:T52" firstHeaderRow="0" firstDataRow="1" firstDataCol="1"/>
  <pivotFields count="23">
    <pivotField axis="axisRow" showAll="0">
      <items count="101">
        <item x="0"/>
        <item x="1"/>
        <item x="72"/>
        <item x="3"/>
        <item x="4"/>
        <item x="5"/>
        <item x="6"/>
        <item x="7"/>
        <item x="8"/>
        <item x="9"/>
        <item x="73"/>
        <item x="84"/>
        <item x="10"/>
        <item x="74"/>
        <item x="85"/>
        <item x="11"/>
        <item x="75"/>
        <item x="86"/>
        <item x="12"/>
        <item x="76"/>
        <item x="87"/>
        <item x="13"/>
        <item x="77"/>
        <item x="88"/>
        <item x="14"/>
        <item x="15"/>
        <item x="16"/>
        <item x="18"/>
        <item x="19"/>
        <item x="20"/>
        <item x="21"/>
        <item x="22"/>
        <item x="23"/>
        <item x="24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40"/>
        <item x="41"/>
        <item m="1" x="93"/>
        <item m="1" x="94"/>
        <item m="1" x="95"/>
        <item x="42"/>
        <item x="43"/>
        <item x="46"/>
        <item x="47"/>
        <item m="1" x="96"/>
        <item m="1" x="97"/>
        <item x="48"/>
        <item x="49"/>
        <item x="50"/>
        <item x="51"/>
        <item x="52"/>
        <item x="53"/>
        <item x="54"/>
        <item x="55"/>
        <item x="56"/>
        <item x="57"/>
        <item m="1" x="98"/>
        <item x="58"/>
        <item x="59"/>
        <item x="60"/>
        <item x="89"/>
        <item x="61"/>
        <item x="62"/>
        <item x="90"/>
        <item x="63"/>
        <item x="64"/>
        <item x="65"/>
        <item x="66"/>
        <item x="67"/>
        <item x="68"/>
        <item x="69"/>
        <item x="70"/>
        <item x="71"/>
        <item x="91"/>
        <item x="92"/>
        <item x="78"/>
        <item x="79"/>
        <item x="80"/>
        <item x="81"/>
        <item x="82"/>
        <item x="83"/>
        <item x="17"/>
        <item m="1" x="99"/>
        <item x="2"/>
        <item x="25"/>
        <item x="38"/>
        <item x="44"/>
        <item x="45"/>
        <item t="default"/>
      </items>
    </pivotField>
    <pivotField axis="axisRow" showAll="0">
      <items count="3">
        <item h="1" x="0"/>
        <item x="1"/>
        <item t="default"/>
      </items>
    </pivotField>
    <pivotField showAll="0"/>
    <pivotField showAll="0">
      <items count="4">
        <item h="1" x="0"/>
        <item h="1" x="1"/>
        <item x="2"/>
        <item t="default"/>
      </items>
    </pivotField>
    <pivotField numFmtId="4" showAll="0"/>
    <pivotField dataField="1" numFmtId="4" showAll="0"/>
    <pivotField numFmtId="4" showAll="0"/>
    <pivotField numFmtId="4" showAll="0"/>
    <pivotField numFmtId="4" showAll="0"/>
    <pivotField numFmtId="4" showAll="0"/>
    <pivotField numFmtId="4" showAll="0"/>
    <pivotField dataField="1" numFmtId="4" showAll="0"/>
    <pivotField numFmtId="10" showAll="0"/>
    <pivotField numFmtId="4" showAll="0"/>
    <pivotField numFmtId="4" showAll="0"/>
    <pivotField numFmtId="4" showAll="0"/>
    <pivotField numFmtId="4" showAll="0"/>
    <pivotField showAll="0"/>
    <pivotField numFmtId="4"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2">
    <field x="1"/>
    <field x="0"/>
  </rowFields>
  <rowItems count="34">
    <i>
      <x v="1"/>
    </i>
    <i r="1">
      <x v="1"/>
    </i>
    <i r="1">
      <x v="6"/>
    </i>
    <i r="1">
      <x v="7"/>
    </i>
    <i r="1">
      <x v="11"/>
    </i>
    <i r="1">
      <x v="14"/>
    </i>
    <i r="1">
      <x v="17"/>
    </i>
    <i r="1">
      <x v="20"/>
    </i>
    <i r="1">
      <x v="23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53"/>
    </i>
    <i r="1">
      <x v="72"/>
    </i>
    <i r="1">
      <x v="75"/>
    </i>
    <i r="1">
      <x v="81"/>
    </i>
    <i r="1">
      <x v="82"/>
    </i>
    <i r="1">
      <x v="85"/>
    </i>
    <i r="1">
      <x v="86"/>
    </i>
    <i r="1">
      <x v="96"/>
    </i>
    <i r="1">
      <x v="97"/>
    </i>
    <i t="grand">
      <x/>
    </i>
  </rowItems>
  <colFields count="1">
    <field x="-2"/>
  </colFields>
  <colItems count="2">
    <i>
      <x/>
    </i>
    <i i="1">
      <x v="1"/>
    </i>
  </colItems>
  <dataFields count="2">
    <dataField name="PRESUPUESTO." fld="5" baseField="0" baseItem="0" numFmtId="4"/>
    <dataField name="DEVENGADO +COMPROMETIDO." fld="11" baseField="0" baseItem="0" numFmtId="4"/>
  </dataFields>
  <chartFormats count="7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1"/>
          </reference>
          <reference field="0" count="1" selected="0">
            <x v="25"/>
          </reference>
          <reference field="1" count="1" selected="0">
            <x v="0"/>
          </reference>
        </references>
      </pivotArea>
    </chartFormat>
    <chartFormat chart="5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4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6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4B1B0E-E5C7-4F16-A877-16B71E826C6A}" name="TablaDinámica6" cacheId="2" applyNumberFormats="0" applyBorderFormats="0" applyFontFormats="0" applyPatternFormats="0" applyAlignmentFormats="0" applyWidthHeightFormats="1" dataCaption="Valores" updatedVersion="8" minRefreshableVersion="3" useAutoFormatting="1" itemPrintTitles="1" mergeItem="1" createdVersion="8" indent="0" outline="1" outlineData="1" multipleFieldFilters="0" chartFormat="42" rowHeaderCaption="DES. PRES">
  <location ref="U18:W52" firstHeaderRow="0" firstDataRow="1" firstDataCol="1"/>
  <pivotFields count="23">
    <pivotField axis="axisRow" showAll="0">
      <items count="101">
        <item x="0"/>
        <item x="1"/>
        <item x="72"/>
        <item x="3"/>
        <item x="4"/>
        <item x="5"/>
        <item x="6"/>
        <item x="7"/>
        <item x="8"/>
        <item x="9"/>
        <item x="73"/>
        <item x="84"/>
        <item x="10"/>
        <item x="74"/>
        <item x="85"/>
        <item x="11"/>
        <item x="75"/>
        <item x="86"/>
        <item x="12"/>
        <item x="76"/>
        <item x="87"/>
        <item x="13"/>
        <item x="77"/>
        <item x="88"/>
        <item x="14"/>
        <item x="15"/>
        <item x="16"/>
        <item x="18"/>
        <item x="19"/>
        <item x="20"/>
        <item x="21"/>
        <item x="22"/>
        <item x="23"/>
        <item x="24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40"/>
        <item x="41"/>
        <item m="1" x="93"/>
        <item m="1" x="94"/>
        <item m="1" x="95"/>
        <item x="42"/>
        <item x="43"/>
        <item x="46"/>
        <item x="47"/>
        <item m="1" x="96"/>
        <item m="1" x="97"/>
        <item x="48"/>
        <item x="49"/>
        <item x="50"/>
        <item x="51"/>
        <item x="52"/>
        <item x="53"/>
        <item x="54"/>
        <item x="55"/>
        <item x="56"/>
        <item x="57"/>
        <item m="1" x="98"/>
        <item x="58"/>
        <item x="59"/>
        <item x="60"/>
        <item x="89"/>
        <item x="61"/>
        <item x="62"/>
        <item x="90"/>
        <item x="63"/>
        <item x="64"/>
        <item x="65"/>
        <item x="66"/>
        <item x="67"/>
        <item x="68"/>
        <item x="69"/>
        <item x="70"/>
        <item x="71"/>
        <item x="91"/>
        <item x="92"/>
        <item x="78"/>
        <item x="79"/>
        <item x="80"/>
        <item x="81"/>
        <item x="82"/>
        <item x="83"/>
        <item x="17"/>
        <item m="1" x="99"/>
        <item x="2"/>
        <item x="25"/>
        <item x="38"/>
        <item x="44"/>
        <item x="45"/>
        <item t="default"/>
      </items>
    </pivotField>
    <pivotField axis="axisRow" showAll="0">
      <items count="3">
        <item h="1" x="0"/>
        <item x="1"/>
        <item t="default"/>
      </items>
    </pivotField>
    <pivotField showAll="0"/>
    <pivotField showAll="0">
      <items count="4">
        <item h="1" x="0"/>
        <item h="1" x="1"/>
        <item x="2"/>
        <item t="default"/>
      </items>
    </pivotField>
    <pivotField numFmtId="4" showAll="0"/>
    <pivotField dataField="1" numFmtId="4" showAll="0"/>
    <pivotField numFmtId="4" showAll="0"/>
    <pivotField numFmtId="4" showAll="0"/>
    <pivotField numFmtId="4" showAll="0"/>
    <pivotField numFmtId="4" showAll="0"/>
    <pivotField dataField="1" numFmtId="4" showAll="0"/>
    <pivotField numFmtId="4" showAll="0"/>
    <pivotField numFmtId="10" showAll="0"/>
    <pivotField numFmtId="4" showAll="0"/>
    <pivotField numFmtId="4" showAll="0"/>
    <pivotField numFmtId="4" showAll="0"/>
    <pivotField numFmtId="4" showAll="0"/>
    <pivotField showAll="0"/>
    <pivotField numFmtId="4"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2">
    <field x="1"/>
    <field x="0"/>
  </rowFields>
  <rowItems count="34">
    <i>
      <x v="1"/>
    </i>
    <i r="1">
      <x v="1"/>
    </i>
    <i r="1">
      <x v="6"/>
    </i>
    <i r="1">
      <x v="7"/>
    </i>
    <i r="1">
      <x v="11"/>
    </i>
    <i r="1">
      <x v="14"/>
    </i>
    <i r="1">
      <x v="17"/>
    </i>
    <i r="1">
      <x v="20"/>
    </i>
    <i r="1">
      <x v="23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53"/>
    </i>
    <i r="1">
      <x v="72"/>
    </i>
    <i r="1">
      <x v="75"/>
    </i>
    <i r="1">
      <x v="81"/>
    </i>
    <i r="1">
      <x v="82"/>
    </i>
    <i r="1">
      <x v="85"/>
    </i>
    <i r="1">
      <x v="86"/>
    </i>
    <i r="1">
      <x v="96"/>
    </i>
    <i r="1">
      <x v="97"/>
    </i>
    <i t="grand">
      <x/>
    </i>
  </rowItems>
  <colFields count="1">
    <field x="-2"/>
  </colFields>
  <colItems count="2">
    <i>
      <x/>
    </i>
    <i i="1">
      <x v="1"/>
    </i>
  </colItems>
  <dataFields count="2">
    <dataField name="PRESUPUESTO" fld="5" baseField="0" baseItem="0" numFmtId="4"/>
    <dataField name="EJECUTADO" fld="10" baseField="0" baseItem="0" numFmtId="4"/>
  </dataFields>
  <chartFormats count="1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3">
      <pivotArea type="data" outline="0" fieldPosition="0">
        <references count="3">
          <reference field="4294967294" count="1" selected="0">
            <x v="0"/>
          </reference>
          <reference field="0" count="1" selected="0">
            <x v="70"/>
          </reference>
          <reference field="1" count="1" selected="0">
            <x v="0"/>
          </reference>
        </references>
      </pivotArea>
    </chartFormat>
    <chartFormat chart="0" format="4">
      <pivotArea type="data" outline="0" fieldPosition="0">
        <references count="3">
          <reference field="4294967294" count="1" selected="0">
            <x v="0"/>
          </reference>
          <reference field="0" count="1" selected="0">
            <x v="25"/>
          </reference>
          <reference field="1" count="1" selected="0">
            <x v="0"/>
          </reference>
        </references>
      </pivotArea>
    </chartFormat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6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6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9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9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0" format="4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1" format="6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108B37-1F5F-405D-A2D7-6D2215C4D919}" name="TablaDinámica5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DES.PRES">
  <location ref="G15:J49" firstHeaderRow="0" firstDataRow="1" firstDataCol="1"/>
  <pivotFields count="23">
    <pivotField axis="axisRow" showAll="0">
      <items count="101">
        <item x="0"/>
        <item x="1"/>
        <item x="72"/>
        <item x="3"/>
        <item x="4"/>
        <item x="5"/>
        <item x="6"/>
        <item x="7"/>
        <item x="8"/>
        <item x="9"/>
        <item x="73"/>
        <item x="84"/>
        <item x="10"/>
        <item x="74"/>
        <item x="85"/>
        <item x="11"/>
        <item x="75"/>
        <item x="86"/>
        <item x="12"/>
        <item x="76"/>
        <item x="87"/>
        <item x="13"/>
        <item x="77"/>
        <item x="88"/>
        <item x="14"/>
        <item x="15"/>
        <item x="16"/>
        <item x="18"/>
        <item x="19"/>
        <item x="20"/>
        <item x="21"/>
        <item x="22"/>
        <item x="23"/>
        <item x="24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40"/>
        <item x="41"/>
        <item m="1" x="93"/>
        <item m="1" x="94"/>
        <item m="1" x="95"/>
        <item x="42"/>
        <item x="43"/>
        <item x="46"/>
        <item x="47"/>
        <item m="1" x="96"/>
        <item m="1" x="97"/>
        <item x="48"/>
        <item x="49"/>
        <item x="50"/>
        <item x="51"/>
        <item x="52"/>
        <item x="53"/>
        <item x="54"/>
        <item x="55"/>
        <item x="56"/>
        <item x="57"/>
        <item m="1" x="98"/>
        <item x="58"/>
        <item x="59"/>
        <item x="60"/>
        <item x="89"/>
        <item x="61"/>
        <item x="62"/>
        <item x="90"/>
        <item x="63"/>
        <item x="64"/>
        <item x="65"/>
        <item x="66"/>
        <item x="67"/>
        <item x="68"/>
        <item x="69"/>
        <item x="70"/>
        <item x="71"/>
        <item x="91"/>
        <item x="92"/>
        <item x="78"/>
        <item x="79"/>
        <item x="80"/>
        <item x="81"/>
        <item x="82"/>
        <item x="83"/>
        <item x="17"/>
        <item m="1" x="99"/>
        <item x="2"/>
        <item x="25"/>
        <item x="38"/>
        <item x="44"/>
        <item x="45"/>
        <item t="default"/>
      </items>
    </pivotField>
    <pivotField axis="axisRow" showAll="0">
      <items count="3">
        <item h="1" x="0"/>
        <item x="1"/>
        <item t="default"/>
      </items>
    </pivotField>
    <pivotField showAll="0"/>
    <pivotField showAll="0">
      <items count="4">
        <item h="1" x="0"/>
        <item h="1" x="1"/>
        <item x="2"/>
        <item t="default"/>
      </items>
    </pivotField>
    <pivotField numFmtId="4" showAll="0"/>
    <pivotField dataField="1" numFmtId="4" showAll="0"/>
    <pivotField numFmtId="4" showAll="0"/>
    <pivotField numFmtId="4" showAll="0"/>
    <pivotField numFmtId="4" showAll="0"/>
    <pivotField numFmtId="4" showAll="0"/>
    <pivotField numFmtId="4" showAll="0"/>
    <pivotField dataField="1" numFmtId="4" showAll="0"/>
    <pivotField numFmtId="10" showAll="0"/>
    <pivotField numFmtId="4" showAll="0"/>
    <pivotField numFmtId="4" showAll="0"/>
    <pivotField numFmtId="4" showAll="0"/>
    <pivotField numFmtId="4" showAll="0"/>
    <pivotField showAll="0"/>
    <pivotField numFmtId="4" showAll="0"/>
    <pivotField showAll="0"/>
    <pivotField showAll="0"/>
    <pivotField dragToRow="0" dragToCol="0" dragToPage="0" showAll="0" defaultSubtotal="0"/>
    <pivotField dataField="1" dragToRow="0" dragToCol="0" dragToPage="0" showAll="0" defaultSubtotal="0"/>
  </pivotFields>
  <rowFields count="2">
    <field x="1"/>
    <field x="0"/>
  </rowFields>
  <rowItems count="34">
    <i>
      <x v="1"/>
    </i>
    <i r="1">
      <x v="1"/>
    </i>
    <i r="1">
      <x v="6"/>
    </i>
    <i r="1">
      <x v="7"/>
    </i>
    <i r="1">
      <x v="11"/>
    </i>
    <i r="1">
      <x v="14"/>
    </i>
    <i r="1">
      <x v="17"/>
    </i>
    <i r="1">
      <x v="20"/>
    </i>
    <i r="1">
      <x v="23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53"/>
    </i>
    <i r="1">
      <x v="72"/>
    </i>
    <i r="1">
      <x v="75"/>
    </i>
    <i r="1">
      <x v="81"/>
    </i>
    <i r="1">
      <x v="82"/>
    </i>
    <i r="1">
      <x v="85"/>
    </i>
    <i r="1">
      <x v="86"/>
    </i>
    <i r="1">
      <x v="96"/>
    </i>
    <i r="1">
      <x v="9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PRESUPUESTO." fld="5" baseField="0" baseItem="0" numFmtId="4"/>
    <dataField name="DEVENGADO +COMPROMETIDO." fld="11" baseField="0" baseItem="0" numFmtId="4"/>
    <dataField name="%" fld="22" baseField="0" baseItem="0" numFmtId="164"/>
  </dataFields>
  <formats count="20">
    <format dxfId="10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05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0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03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102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101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100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99">
      <pivotArea field="1" type="button" dataOnly="0" labelOnly="1" outline="0" axis="axisRow" fieldPosition="0"/>
    </format>
    <format dxfId="9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7">
      <pivotArea grandRow="1" outline="0" collapsedLevelsAreSubtotals="1" fieldPosition="0"/>
    </format>
    <format dxfId="96">
      <pivotArea dataOnly="0" labelOnly="1" grandRow="1" outline="0" fieldPosition="0"/>
    </format>
    <format dxfId="95">
      <pivotArea grandRow="1" outline="0" collapsedLevelsAreSubtotals="1" fieldPosition="0"/>
    </format>
    <format dxfId="94">
      <pivotArea dataOnly="0" labelOnly="1" grandRow="1" outline="0" fieldPosition="0"/>
    </format>
    <format dxfId="93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92">
      <pivotArea field="1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91">
      <pivotArea field="1" type="button" dataOnly="0" labelOnly="1" outline="0" axis="axisRow" fieldPosition="0"/>
    </format>
    <format dxfId="9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9">
      <pivotArea field="1" type="button" dataOnly="0" labelOnly="1" outline="0" axis="axisRow" fieldPosition="0"/>
    </format>
    <format dxfId="8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7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B4FC37-A7FE-4E50-94AD-76DAD1A00D45}" name="TablaDiná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8" rowHeaderCaption="DES. PRES">
  <location ref="E7:H103" firstHeaderRow="0" firstDataRow="1" firstDataCol="1"/>
  <pivotFields count="23">
    <pivotField axis="axisRow" showAll="0">
      <items count="101">
        <item x="0"/>
        <item x="1"/>
        <item x="72"/>
        <item x="3"/>
        <item x="4"/>
        <item x="5"/>
        <item x="6"/>
        <item x="7"/>
        <item x="8"/>
        <item x="9"/>
        <item x="73"/>
        <item x="84"/>
        <item x="10"/>
        <item x="74"/>
        <item x="85"/>
        <item x="11"/>
        <item x="75"/>
        <item x="86"/>
        <item x="12"/>
        <item x="76"/>
        <item x="87"/>
        <item x="13"/>
        <item x="77"/>
        <item x="88"/>
        <item x="14"/>
        <item x="15"/>
        <item x="16"/>
        <item x="18"/>
        <item x="19"/>
        <item x="20"/>
        <item x="21"/>
        <item x="22"/>
        <item x="23"/>
        <item x="24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40"/>
        <item x="41"/>
        <item m="1" x="93"/>
        <item m="1" x="94"/>
        <item m="1" x="95"/>
        <item x="42"/>
        <item x="43"/>
        <item x="46"/>
        <item x="47"/>
        <item m="1" x="96"/>
        <item m="1" x="97"/>
        <item x="48"/>
        <item x="49"/>
        <item x="50"/>
        <item x="51"/>
        <item x="52"/>
        <item x="53"/>
        <item x="54"/>
        <item x="55"/>
        <item x="56"/>
        <item x="57"/>
        <item m="1" x="98"/>
        <item x="58"/>
        <item x="59"/>
        <item x="60"/>
        <item x="89"/>
        <item x="61"/>
        <item x="62"/>
        <item x="90"/>
        <item x="63"/>
        <item x="64"/>
        <item x="65"/>
        <item x="66"/>
        <item x="67"/>
        <item x="68"/>
        <item x="69"/>
        <item x="70"/>
        <item x="71"/>
        <item x="91"/>
        <item x="92"/>
        <item x="78"/>
        <item x="79"/>
        <item x="80"/>
        <item x="81"/>
        <item x="82"/>
        <item x="83"/>
        <item x="17"/>
        <item m="1" x="99"/>
        <item x="2"/>
        <item x="25"/>
        <item x="38"/>
        <item x="44"/>
        <item x="45"/>
        <item t="default"/>
      </items>
    </pivotField>
    <pivotField axis="axisRow" showAll="0">
      <items count="3">
        <item x="0"/>
        <item x="1"/>
        <item t="default"/>
      </items>
    </pivotField>
    <pivotField showAll="0"/>
    <pivotField showAll="0">
      <items count="4">
        <item x="0"/>
        <item x="1"/>
        <item x="2"/>
        <item t="default"/>
      </items>
    </pivotField>
    <pivotField numFmtId="4" showAll="0"/>
    <pivotField dataField="1" numFmtId="4" showAll="0"/>
    <pivotField numFmtId="4" showAll="0"/>
    <pivotField numFmtId="4" showAll="0"/>
    <pivotField dataField="1" numFmtId="4" showAll="0"/>
    <pivotField numFmtId="4" showAll="0"/>
    <pivotField numFmtId="4" showAll="0"/>
    <pivotField numFmtId="4" showAll="0"/>
    <pivotField numFmtId="10" showAll="0"/>
    <pivotField numFmtId="4" showAll="0"/>
    <pivotField dataField="1" numFmtId="4" showAll="0"/>
    <pivotField numFmtId="4" showAll="0"/>
    <pivotField numFmtId="4" showAll="0"/>
    <pivotField showAll="0"/>
    <pivotField numFmtId="4"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2">
    <field x="1"/>
    <field x="0"/>
  </rowFields>
  <rowItems count="96">
    <i>
      <x/>
    </i>
    <i r="1">
      <x/>
    </i>
    <i r="1">
      <x v="25"/>
    </i>
    <i r="1">
      <x v="52"/>
    </i>
    <i r="1">
      <x v="63"/>
    </i>
    <i r="1">
      <x v="70"/>
    </i>
    <i r="1">
      <x v="87"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53"/>
    </i>
    <i r="1">
      <x v="54"/>
    </i>
    <i r="1">
      <x v="55"/>
    </i>
    <i r="1">
      <x v="58"/>
    </i>
    <i r="1">
      <x v="59"/>
    </i>
    <i r="1">
      <x v="60"/>
    </i>
    <i r="1">
      <x v="61"/>
    </i>
    <i r="1">
      <x v="62"/>
    </i>
    <i r="1">
      <x v="64"/>
    </i>
    <i r="1">
      <x v="65"/>
    </i>
    <i r="1">
      <x v="66"/>
    </i>
    <i r="1">
      <x v="67"/>
    </i>
    <i r="1">
      <x v="69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5"/>
    </i>
    <i r="1">
      <x v="96"/>
    </i>
    <i r="1">
      <x v="97"/>
    </i>
    <i r="1">
      <x v="98"/>
    </i>
    <i r="1">
      <x v="9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PRESUPUESTO" fld="5" baseField="0" baseItem="0" numFmtId="4"/>
    <dataField name="COMPROMISO." fld="8" baseField="0" baseItem="0" numFmtId="4"/>
    <dataField name="DISPONIBLE PRESUPUESTARIO" fld="14" baseField="0" baseItem="0" numFmtId="4"/>
  </dataFields>
  <formats count="17">
    <format dxfId="38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6">
      <pivotArea grandRow="1" outline="0" collapsedLevelsAreSubtotals="1" fieldPosition="0"/>
    </format>
    <format dxfId="35">
      <pivotArea dataOnly="0" labelOnly="1" grandRow="1" outline="0" fieldPosition="0"/>
    </format>
    <format dxfId="34">
      <pivotArea grandRow="1" outline="0" collapsedLevelsAreSubtotals="1" fieldPosition="0"/>
    </format>
    <format dxfId="33">
      <pivotArea dataOnly="0" labelOnly="1" grandRow="1" outline="0" fieldPosition="0"/>
    </format>
    <format dxfId="32">
      <pivotArea field="1" type="button" dataOnly="0" labelOnly="1" outline="0" axis="axisRow" fieldPosition="0"/>
    </format>
    <format dxfId="31">
      <pivotArea dataOnly="0" labelOnly="1" outline="0" fieldPosition="0">
        <references count="1">
          <reference field="4294967294" count="2">
            <x v="0"/>
            <x v="2"/>
          </reference>
        </references>
      </pivotArea>
    </format>
    <format dxfId="30">
      <pivotArea field="1" type="button" dataOnly="0" labelOnly="1" outline="0" axis="axisRow" fieldPosition="0"/>
    </format>
    <format dxfId="29">
      <pivotArea dataOnly="0" labelOnly="1" outline="0" fieldPosition="0">
        <references count="1">
          <reference field="4294967294" count="2">
            <x v="0"/>
            <x v="2"/>
          </reference>
        </references>
      </pivotArea>
    </format>
    <format dxfId="2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7">
      <pivotArea field="1" type="button" dataOnly="0" labelOnly="1" outline="0" axis="axisRow" fieldPosition="0"/>
    </format>
    <format dxfId="26">
      <pivotArea dataOnly="0" labelOnly="1" outline="0" fieldPosition="0">
        <references count="1">
          <reference field="4294967294" count="2">
            <x v="0"/>
            <x v="2"/>
          </reference>
        </references>
      </pivotArea>
    </format>
    <format dxfId="25">
      <pivotArea field="1" type="button" dataOnly="0" labelOnly="1" outline="0" axis="axisRow" fieldPosition="0"/>
    </format>
    <format dxfId="24">
      <pivotArea dataOnly="0" labelOnly="1" outline="0" fieldPosition="0">
        <references count="1">
          <reference field="4294967294" count="2">
            <x v="0"/>
            <x v="2"/>
          </reference>
        </references>
      </pivotArea>
    </format>
    <format dxfId="2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2">
      <pivotArea dataOnly="0" labelOnly="1" outline="0" fieldPosition="0">
        <references count="1">
          <reference field="4294967294" count="1">
            <x v="1"/>
          </reference>
        </references>
      </pivotArea>
    </format>
  </formats>
  <chartFormats count="3">
    <chartFormat chart="4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2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42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9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OS_PRESUPUESTO1" xr10:uid="{C1210715-F98A-43D2-97C9-17CB0D167DB0}" sourceName="POS PRESUPUESTO">
  <pivotTables>
    <pivotTable tabId="10" name="TablaDinámica1"/>
  </pivotTables>
  <data>
    <tabular pivotCacheId="159074748">
      <items count="100">
        <i x="0" s="1"/>
        <i x="1" s="1"/>
        <i x="72" s="1"/>
        <i x="2" s="1"/>
        <i x="3" s="1"/>
        <i x="4" s="1"/>
        <i x="5" s="1"/>
        <i x="6" s="1"/>
        <i x="7" s="1"/>
        <i x="8" s="1"/>
        <i x="9" s="1"/>
        <i x="73" s="1"/>
        <i x="84" s="1"/>
        <i x="10" s="1"/>
        <i x="74" s="1"/>
        <i x="85" s="1"/>
        <i x="11" s="1"/>
        <i x="75" s="1"/>
        <i x="86" s="1"/>
        <i x="12" s="1"/>
        <i x="76" s="1"/>
        <i x="87" s="1"/>
        <i x="13" s="1"/>
        <i x="77" s="1"/>
        <i x="88" s="1"/>
        <i x="14" s="1"/>
        <i x="15" s="1"/>
        <i x="16" s="1"/>
        <i x="17" s="1"/>
        <i x="18" s="1"/>
        <i x="19" s="1"/>
        <i x="20" s="1"/>
        <i x="21" s="1"/>
        <i x="22" s="1"/>
        <i x="23" s="1"/>
        <i x="24" s="1"/>
        <i x="25" s="1"/>
        <i x="26" s="1"/>
        <i x="27" s="1"/>
        <i x="28" s="1"/>
        <i x="29" s="1"/>
        <i x="30" s="1"/>
        <i x="31" s="1"/>
        <i x="32" s="1"/>
        <i x="33" s="1"/>
        <i x="34" s="1"/>
        <i x="35" s="1"/>
        <i x="36" s="1"/>
        <i x="37" s="1"/>
        <i x="38" s="1"/>
        <i x="39" s="1"/>
        <i x="40" s="1"/>
        <i x="41" s="1"/>
        <i x="42" s="1"/>
        <i x="43" s="1"/>
        <i x="44" s="1"/>
        <i x="45" s="1"/>
        <i x="46" s="1"/>
        <i x="47" s="1"/>
        <i x="48" s="1"/>
        <i x="49" s="1"/>
        <i x="50" s="1"/>
        <i x="51" s="1"/>
        <i x="52" s="1"/>
        <i x="53" s="1"/>
        <i x="54" s="1"/>
        <i x="55" s="1"/>
        <i x="56" s="1"/>
        <i x="57" s="1"/>
        <i x="58" s="1"/>
        <i x="59" s="1"/>
        <i x="60" s="1"/>
        <i x="89" s="1"/>
        <i x="61" s="1"/>
        <i x="62" s="1"/>
        <i x="90" s="1"/>
        <i x="63" s="1"/>
        <i x="64" s="1"/>
        <i x="65" s="1"/>
        <i x="66" s="1"/>
        <i x="67" s="1"/>
        <i x="68" s="1"/>
        <i x="69" s="1"/>
        <i x="70" s="1"/>
        <i x="71" s="1"/>
        <i x="91" s="1"/>
        <i x="92" s="1"/>
        <i x="78" s="1"/>
        <i x="79" s="1"/>
        <i x="80" s="1"/>
        <i x="81" s="1"/>
        <i x="82" s="1"/>
        <i x="83" s="1"/>
        <i x="93" s="1" nd="1"/>
        <i x="94" s="1" nd="1"/>
        <i x="95" s="1" nd="1"/>
        <i x="96" s="1" nd="1"/>
        <i x="97" s="1" nd="1"/>
        <i x="98" s="1" nd="1"/>
        <i x="99" s="1" nd="1"/>
      </items>
    </tabular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DESCRIPCIÓN__PRESUPUESTARIA21" xr10:uid="{467FB502-17C1-473C-BDAF-5D70BBE781F2}" sourceName="DESCRIPCIÓN  PRESUPUESTARIA">
  <pivotTables>
    <pivotTable tabId="14" name="TablaDinámica1"/>
    <pivotTable tabId="14" name="TablaDinámica5"/>
    <pivotTable tabId="14" name="TablaDinámica7"/>
    <pivotTable tabId="14" name="TablaDinámica6"/>
  </pivotTables>
  <data>
    <tabular pivotCacheId="159074748">
      <items count="2">
        <i x="0"/>
        <i x="1" s="1"/>
      </items>
    </tabular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ENTRO_GESTOR21" xr10:uid="{EA42AEE1-234D-4F99-BD7F-2504A9905A00}" sourceName="CENTRO GESTOR">
  <pivotTables>
    <pivotTable tabId="14" name="TablaDinámica1"/>
    <pivotTable tabId="14" name="TablaDinámica5"/>
    <pivotTable tabId="14" name="TablaDinámica7"/>
    <pivotTable tabId="14" name="TablaDinámica6"/>
  </pivotTables>
  <data>
    <tabular pivotCacheId="159074748">
      <items count="3">
        <i x="0"/>
        <i x="1"/>
        <i x="2" s="1"/>
      </items>
    </tabular>
  </data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ódigo" xr10:uid="{851315B6-CD2C-45BC-B356-83D7090C2CCA}" sourceName="Código">
  <pivotTables>
    <pivotTable tabId="12" name="TablaDinámica9"/>
  </pivotTables>
  <data>
    <tabular pivotCacheId="943596401">
      <items count="68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  <i x="21" s="1"/>
        <i x="22" s="1"/>
        <i x="23" s="1"/>
        <i x="24" s="1"/>
        <i x="25" s="1"/>
        <i x="26" s="1"/>
        <i x="27" s="1"/>
        <i x="28" s="1"/>
        <i x="29" s="1"/>
        <i x="30" s="1"/>
        <i x="31" s="1"/>
        <i x="32" s="1"/>
        <i x="33" s="1"/>
        <i x="34" s="1"/>
        <i x="35" s="1"/>
        <i x="36" s="1"/>
        <i x="37" s="1"/>
        <i x="38" s="1"/>
        <i x="39" s="1"/>
        <i x="40" s="1"/>
        <i x="41" s="1"/>
        <i x="42" s="1"/>
        <i x="43" s="1"/>
        <i x="44" s="1"/>
        <i x="45" s="1"/>
        <i x="46" s="1"/>
        <i x="47" s="1"/>
        <i x="48" s="1"/>
        <i x="49" s="1"/>
        <i x="50" s="1"/>
        <i x="51" s="1"/>
        <i x="52" s="1"/>
        <i x="53" s="1"/>
        <i x="54" s="1"/>
        <i x="55" s="1"/>
        <i x="56" s="1"/>
        <i x="57" s="1"/>
        <i x="58" s="1"/>
        <i x="59" s="1"/>
        <i x="60" s="1"/>
        <i x="61" s="1"/>
        <i x="62" s="1"/>
        <i x="63" s="1"/>
        <i x="64" s="1"/>
        <i x="65" s="1"/>
        <i x="66" s="1"/>
        <i x="67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DESCRIPCIÓN__PRESUPUESTARIA1" xr10:uid="{E5FF6883-5D94-4188-A59F-E161DD19F192}" sourceName="DESCRIPCIÓN  PRESUPUESTARIA">
  <pivotTables>
    <pivotTable tabId="10" name="TablaDinámica1"/>
  </pivotTables>
  <data>
    <tabular pivotCacheId="159074748">
      <items count="2">
        <i x="0" s="1"/>
        <i x="1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ENTRO_GESTOR1" xr10:uid="{FB414E69-FC1C-45AB-9D5A-2D14E21FE0A8}" sourceName="CENTRO GESTOR">
  <pivotTables>
    <pivotTable tabId="10" name="TablaDinámica1"/>
  </pivotTables>
  <data>
    <tabular pivotCacheId="159074748">
      <items count="3">
        <i x="0" s="1"/>
        <i x="1" s="1"/>
        <i x="2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OS_PRESUPUESTO2" xr10:uid="{E72ED214-49ED-49F0-B7C0-5D2DEC500BFA}" sourceName="POS PRESUPUESTO">
  <pivotTables>
    <pivotTable tabId="11" name="TablaDinámica1"/>
    <pivotTable tabId="11" name="TablaDinámica6"/>
    <pivotTable tabId="11" name="TablaDinámica5"/>
    <pivotTable tabId="11" name="TablaDinámica7"/>
  </pivotTables>
  <data>
    <tabular pivotCacheId="683579053">
      <items count="95">
        <i x="1"/>
        <i x="5"/>
        <i x="6"/>
        <i x="86"/>
        <i x="87"/>
        <i x="88"/>
        <i x="89"/>
        <i x="90"/>
        <i x="21"/>
        <i x="22"/>
        <i x="24"/>
        <i x="25"/>
        <i x="26"/>
        <i x="28"/>
        <i x="29"/>
        <i x="30" s="1"/>
        <i x="31"/>
        <i x="32"/>
        <i x="33"/>
        <i x="34"/>
        <i x="35"/>
        <i x="36"/>
        <i x="43"/>
        <i x="48"/>
        <i x="50"/>
        <i x="52"/>
        <i x="91"/>
        <i x="0" nd="1"/>
        <i x="74" nd="1"/>
        <i x="2" nd="1"/>
        <i x="3" nd="1"/>
        <i x="4" nd="1"/>
        <i x="7" nd="1"/>
        <i x="8" nd="1"/>
        <i x="75" nd="1"/>
        <i x="9" nd="1"/>
        <i x="76" nd="1"/>
        <i x="10" nd="1"/>
        <i x="77" nd="1"/>
        <i x="11" nd="1"/>
        <i x="78" nd="1"/>
        <i x="12" nd="1"/>
        <i x="79" nd="1"/>
        <i x="13" nd="1"/>
        <i x="14" nd="1"/>
        <i x="15" nd="1"/>
        <i x="16" nd="1"/>
        <i x="17" nd="1"/>
        <i x="18" nd="1"/>
        <i x="19" nd="1"/>
        <i x="20" nd="1"/>
        <i x="23" nd="1"/>
        <i x="27" nd="1"/>
        <i x="37" nd="1"/>
        <i x="38" nd="1"/>
        <i x="39" nd="1"/>
        <i x="40" nd="1"/>
        <i x="41" nd="1"/>
        <i x="42" nd="1"/>
        <i x="44" nd="1"/>
        <i x="45" nd="1"/>
        <i x="46" nd="1"/>
        <i x="47" nd="1"/>
        <i x="49" nd="1"/>
        <i x="51" nd="1"/>
        <i x="53" nd="1"/>
        <i x="54" nd="1"/>
        <i x="55" nd="1"/>
        <i x="56" nd="1"/>
        <i x="57" nd="1"/>
        <i x="58" nd="1"/>
        <i x="59" nd="1"/>
        <i x="60" nd="1"/>
        <i x="61" nd="1"/>
        <i x="62" nd="1"/>
        <i x="63" nd="1"/>
        <i x="64" nd="1"/>
        <i x="92" nd="1"/>
        <i x="65" nd="1"/>
        <i x="66" nd="1"/>
        <i x="67" nd="1"/>
        <i x="68" nd="1"/>
        <i x="69" nd="1"/>
        <i x="70" nd="1"/>
        <i x="71" nd="1"/>
        <i x="72" nd="1"/>
        <i x="73" nd="1"/>
        <i x="93" nd="1"/>
        <i x="94" nd="1"/>
        <i x="80" nd="1"/>
        <i x="81" nd="1"/>
        <i x="82" nd="1"/>
        <i x="83" nd="1"/>
        <i x="84" nd="1"/>
        <i x="85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DESCRIPCIÓN__PRESUPUESTARIA2" xr10:uid="{86383D3D-72FB-4031-8B81-99ACFE747E57}" sourceName="DESCRIPCIÓN  PRESUPUESTARIA">
  <pivotTables>
    <pivotTable tabId="11" name="TablaDinámica1"/>
    <pivotTable tabId="11" name="TablaDinámica6"/>
    <pivotTable tabId="11" name="TablaDinámica5"/>
    <pivotTable tabId="11" name="TablaDinámica7"/>
  </pivotTables>
  <data>
    <tabular pivotCacheId="683579053">
      <items count="2">
        <i x="1" s="1"/>
        <i x="0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ENTRO_GESTOR2" xr10:uid="{0212EF20-9880-4D60-ACCD-5CC7230D2A9B}" sourceName="CENTRO GESTOR">
  <pivotTables>
    <pivotTable tabId="11" name="TablaDinámica1"/>
    <pivotTable tabId="11" name="TablaDinámica6"/>
    <pivotTable tabId="11" name="TablaDinámica5"/>
    <pivotTable tabId="11" name="TablaDinámica7"/>
  </pivotTables>
  <data>
    <tabular pivotCacheId="683579053">
      <items count="3">
        <i x="0"/>
        <i x="2" s="1"/>
        <i x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entro_de_Costo" xr10:uid="{A68B6678-0531-4CE3-BA8E-F1E772195382}" sourceName="Centro de Costo">
  <pivotTables>
    <pivotTable tabId="12" name="TablaDinámica9"/>
  </pivotTables>
  <data>
    <tabular pivotCacheId="943596401">
      <items count="19">
        <i x="10" s="1"/>
        <i x="18" s="1"/>
        <i x="6" s="1"/>
        <i x="14" s="1"/>
        <i x="7" s="1"/>
        <i x="4" s="1"/>
        <i x="16" s="1"/>
        <i x="13" s="1"/>
        <i x="17" s="1"/>
        <i x="0" s="1"/>
        <i x="2" s="1"/>
        <i x="8" s="1"/>
        <i x="5" s="1"/>
        <i x="9" s="1"/>
        <i x="12" s="1"/>
        <i x="1" s="1"/>
        <i x="11" s="1"/>
        <i x="3" s="1"/>
        <i x="15" s="1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ubpartida" xr10:uid="{4FAA000F-5ED7-415A-B097-2CE482565665}" sourceName="Subpartida">
  <pivotTables>
    <pivotTable tabId="12" name="TablaDinámica9"/>
  </pivotTables>
  <data>
    <tabular pivotCacheId="943596401">
      <items count="64">
        <i x="56" s="1"/>
        <i x="35" s="1"/>
        <i x="36" s="1"/>
        <i x="14" s="1"/>
        <i x="16" s="1"/>
        <i x="15" s="1"/>
        <i x="12" s="1"/>
        <i x="11" s="1"/>
        <i x="13" s="1"/>
        <i x="49" s="1"/>
        <i x="50" s="1"/>
        <i x="52" s="1"/>
        <i x="40" s="1"/>
        <i x="24" s="1"/>
        <i x="57" s="1"/>
        <i x="63" s="1"/>
        <i x="55" s="1"/>
        <i x="53" s="1"/>
        <i x="54" s="1"/>
        <i x="9" s="1"/>
        <i x="10" s="1"/>
        <i x="8" s="1"/>
        <i x="5" s="1"/>
        <i x="48" s="1"/>
        <i x="46" s="1"/>
        <i x="47" s="1"/>
        <i x="23" s="1"/>
        <i x="60" s="1"/>
        <i x="21" s="1"/>
        <i x="39" s="1"/>
        <i x="38" s="1"/>
        <i x="37" s="1"/>
        <i x="41" s="1"/>
        <i x="61" s="1"/>
        <i x="59" s="1"/>
        <i x="7" s="1"/>
        <i x="29" s="1"/>
        <i x="45" s="1"/>
        <i x="58" s="1"/>
        <i x="43" s="1"/>
        <i x="22" s="1"/>
        <i x="4" s="1"/>
        <i x="3" s="1"/>
        <i x="6" s="1"/>
        <i x="34" s="1"/>
        <i x="17" s="1"/>
        <i x="19" s="1"/>
        <i x="18" s="1"/>
        <i x="20" s="1"/>
        <i x="25" s="1"/>
        <i x="26" s="1"/>
        <i x="28" s="1"/>
        <i x="27" s="1"/>
        <i x="0" s="1"/>
        <i x="1" s="1"/>
        <i x="2" s="1"/>
        <i x="30" s="1"/>
        <i x="32" s="1"/>
        <i x="62" s="1"/>
        <i x="51" s="1"/>
        <i x="44" s="1"/>
        <i x="42" s="1"/>
        <i x="31" s="1"/>
        <i x="33" s="1"/>
      </items>
    </tabular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OS_PRESUPUESTO21" xr10:uid="{03EEF003-EB7B-404E-A439-A4C89E916A8E}" sourceName="POS PRESUPUESTO">
  <pivotTables>
    <pivotTable tabId="14" name="TablaDinámica1"/>
    <pivotTable tabId="14" name="TablaDinámica5"/>
    <pivotTable tabId="14" name="TablaDinámica7"/>
    <pivotTable tabId="14" name="TablaDinámica6"/>
  </pivotTables>
  <data>
    <tabular pivotCacheId="159074748">
      <items count="100">
        <i x="1" s="1"/>
        <i x="6" s="1"/>
        <i x="7" s="1"/>
        <i x="84" s="1"/>
        <i x="85" s="1"/>
        <i x="86" s="1"/>
        <i x="87" s="1"/>
        <i x="88" s="1"/>
        <i x="22" s="1"/>
        <i x="23" s="1"/>
        <i x="24" s="1"/>
        <i x="25" s="1"/>
        <i x="26" s="1"/>
        <i x="27" s="1"/>
        <i x="28" s="1"/>
        <i x="30" s="1"/>
        <i x="31" s="1"/>
        <i x="32" s="1"/>
        <i x="33" s="1"/>
        <i x="34" s="1"/>
        <i x="35" s="1"/>
        <i x="36" s="1"/>
        <i x="37" s="1"/>
        <i x="38" s="1"/>
        <i x="39" s="1"/>
        <i x="43" s="1"/>
        <i x="89" s="1"/>
        <i x="90" s="1"/>
        <i x="68" s="1"/>
        <i x="69" s="1"/>
        <i x="91" s="1"/>
        <i x="92" s="1"/>
        <i x="0" s="1" nd="1"/>
        <i x="72" s="1" nd="1"/>
        <i x="2" s="1" nd="1"/>
        <i x="3" s="1" nd="1"/>
        <i x="4" s="1" nd="1"/>
        <i x="5" s="1" nd="1"/>
        <i x="8" s="1" nd="1"/>
        <i x="9" s="1" nd="1"/>
        <i x="73" s="1" nd="1"/>
        <i x="10" s="1" nd="1"/>
        <i x="74" s="1" nd="1"/>
        <i x="11" s="1" nd="1"/>
        <i x="75" s="1" nd="1"/>
        <i x="12" s="1" nd="1"/>
        <i x="76" s="1" nd="1"/>
        <i x="13" s="1" nd="1"/>
        <i x="77" s="1" nd="1"/>
        <i x="14" s="1" nd="1"/>
        <i x="15" s="1" nd="1"/>
        <i x="16" s="1" nd="1"/>
        <i x="17" s="1" nd="1"/>
        <i x="18" s="1" nd="1"/>
        <i x="19" s="1" nd="1"/>
        <i x="20" s="1" nd="1"/>
        <i x="21" s="1" nd="1"/>
        <i x="29" s="1" nd="1"/>
        <i x="40" s="1" nd="1"/>
        <i x="41" s="1" nd="1"/>
        <i x="93" s="1" nd="1"/>
        <i x="94" s="1" nd="1"/>
        <i x="95" s="1" nd="1"/>
        <i x="42" s="1" nd="1"/>
        <i x="44" s="1" nd="1"/>
        <i x="45" s="1" nd="1"/>
        <i x="46" s="1" nd="1"/>
        <i x="47" s="1" nd="1"/>
        <i x="96" s="1" nd="1"/>
        <i x="97" s="1" nd="1"/>
        <i x="48" s="1" nd="1"/>
        <i x="49" s="1" nd="1"/>
        <i x="50" s="1" nd="1"/>
        <i x="51" s="1" nd="1"/>
        <i x="52" s="1" nd="1"/>
        <i x="53" s="1" nd="1"/>
        <i x="54" s="1" nd="1"/>
        <i x="55" s="1" nd="1"/>
        <i x="56" s="1" nd="1"/>
        <i x="57" s="1" nd="1"/>
        <i x="98" s="1" nd="1"/>
        <i x="99" s="1" nd="1"/>
        <i x="58" s="1" nd="1"/>
        <i x="59" s="1" nd="1"/>
        <i x="60" s="1" nd="1"/>
        <i x="61" s="1" nd="1"/>
        <i x="62" s="1" nd="1"/>
        <i x="63" s="1" nd="1"/>
        <i x="64" s="1" nd="1"/>
        <i x="65" s="1" nd="1"/>
        <i x="66" s="1" nd="1"/>
        <i x="67" s="1" nd="1"/>
        <i x="70" s="1" nd="1"/>
        <i x="71" s="1" nd="1"/>
        <i x="78" s="1" nd="1"/>
        <i x="79" s="1" nd="1"/>
        <i x="80" s="1" nd="1"/>
        <i x="81" s="1" nd="1"/>
        <i x="82" s="1" nd="1"/>
        <i x="83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OS PRESUPUESTO 2" xr10:uid="{03513EAC-464E-48E7-BF51-588FAD19318B}" cache="SegmentaciónDeDatos_POS_PRESUPUESTO2" caption="POS PRESUPUESTO" startItem="14" style="SlicerStyleLight3" rowHeight="209550"/>
  <slicer name="DESCRIPCIÓN  PRESUPUESTARIA 2" xr10:uid="{6768376F-C925-4A72-91B0-8C19758FACD2}" cache="SegmentaciónDeDatos_DESCRIPCIÓN__PRESUPUESTARIA2" caption="DESCRIPCIÓN  PRESUPUESTARIA" style="SlicerStyleLight6" rowHeight="209550"/>
  <slicer name="CENTRO GESTOR 2" xr10:uid="{AD992902-A329-4EC6-91A4-A819C13A5398}" cache="SegmentaciónDeDatos_CENTRO_GESTOR2" caption="CENTRO GESTOR" style="SlicerStyleLight6" rowHeight="216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OS PRESUPUESTO 3" xr10:uid="{3F506C40-3429-4E07-BBD1-0F53BC92C9D3}" cache="SegmentaciónDeDatos_POS_PRESUPUESTO21" caption="POS PRESUPUESTO" startItem="12" columnCount="3" style="SlicerStyleDark1" rowHeight="209550"/>
  <slicer name="DESCRIPCIÓN  PRESUPUESTARIA 3" xr10:uid="{DF8632D5-8102-40BF-9744-D81954472542}" cache="SegmentaciónDeDatos_DESCRIPCIÓN__PRESUPUESTARIA21" caption="DESCRIPCIÓN  PRESUPUESTARIA" style="SlicerStyleDark1" rowHeight="209550"/>
  <slicer name="CENTRO GESTOR 3" xr10:uid="{8001306F-A9D4-4F94-AA2F-CA9A8909AEF7}" cache="SegmentaciónDeDatos_CENTRO_GESTOR21" caption="CENTRO GESTOR" style="SlicerStyleDark1" rowHeight="216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OS PRESUPUESTO 1" xr10:uid="{50134A02-950C-437B-BAA0-92B759323537}" cache="SegmentaciónDeDatos_POS_PRESUPUESTO1" caption="POS PRESUPUESTO" startItem="24" style="SlicerStyleLight3" rowHeight="209550"/>
  <slicer name="DESCRIPCIÓN  PRESUPUESTARIA 1" xr10:uid="{53F53F60-77FE-44E8-BF32-66E324A0A8F5}" cache="SegmentaciónDeDatos_DESCRIPCIÓN__PRESUPUESTARIA1" caption="DESCRIPCIÓN  PRESUPUESTARIA" style="SlicerStyleLight6" rowHeight="209550"/>
  <slicer name="CENTRO GESTOR 1" xr10:uid="{81EADAAF-F1BD-4515-BEF4-16656D4B9AEF}" cache="SegmentaciónDeDatos_CENTRO_GESTOR1" caption="CENTRO GESTOR" style="SlicerStyleLight6" rowHeight="216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entro de Costo" xr10:uid="{C357B663-E49A-4D0E-BD41-D766C6174C2C}" cache="SegmentaciónDeDatos_Centro_de_Costo" caption="Centro de Costo" style="SlicerStyleLight3" rowHeight="209550"/>
  <slicer name="Subpartida" xr10:uid="{CB5B2516-C5AA-4DFF-A88B-2E059A47A751}" cache="SegmentaciónDeDatos_Subpartida" caption="Subpartida" columnCount="2" style="SlicerStyleLight6" rowHeight="209550"/>
  <slicer name="Código" xr10:uid="{1A1BE47D-8620-44C2-8E0B-5FB6D82B40B1}" cache="SegmentaciónDeDatos_Código" caption="Código" startItem="16" style="SlicerStyleLight6" rowHeight="20955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microsoft.com/office/2007/relationships/slicer" Target="../slicers/slicer1.xml"/><Relationship Id="rId5" Type="http://schemas.openxmlformats.org/officeDocument/2006/relationships/drawing" Target="../drawings/drawing1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7.xml"/><Relationship Id="rId7" Type="http://schemas.microsoft.com/office/2007/relationships/slicer" Target="../slicers/slicer2.xml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9.xml"/><Relationship Id="rId4" Type="http://schemas.microsoft.com/office/2007/relationships/slicer" Target="../slicers/slicer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0.xml"/><Relationship Id="rId4" Type="http://schemas.microsoft.com/office/2007/relationships/slicer" Target="../slicers/slicer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643C-B77B-4890-868A-F45ED11E80C4}">
  <sheetPr>
    <tabColor theme="4"/>
  </sheetPr>
  <dimension ref="B1:W10"/>
  <sheetViews>
    <sheetView showGridLines="0" topLeftCell="B1" workbookViewId="0">
      <selection activeCell="R1" sqref="R1:W1048576"/>
    </sheetView>
  </sheetViews>
  <sheetFormatPr baseColWidth="10" defaultRowHeight="13.2" x14ac:dyDescent="0.25"/>
  <cols>
    <col min="1" max="1" width="5.33203125" customWidth="1"/>
    <col min="2" max="2" width="5" customWidth="1"/>
    <col min="3" max="4" width="15.33203125" bestFit="1" customWidth="1"/>
    <col min="5" max="5" width="7.6640625" customWidth="1"/>
    <col min="6" max="6" width="8.88671875" bestFit="1" customWidth="1"/>
    <col min="7" max="7" width="15.33203125" bestFit="1" customWidth="1"/>
    <col min="8" max="8" width="14.88671875" bestFit="1" customWidth="1"/>
    <col min="9" max="9" width="12.33203125" bestFit="1" customWidth="1"/>
    <col min="10" max="10" width="11.109375" customWidth="1"/>
    <col min="11" max="11" width="30.5546875" bestFit="1" customWidth="1"/>
    <col min="12" max="12" width="14.6640625" bestFit="1" customWidth="1"/>
    <col min="13" max="13" width="15.44140625" bestFit="1" customWidth="1"/>
    <col min="14" max="14" width="30.5546875" bestFit="1" customWidth="1"/>
    <col min="15" max="15" width="8.33203125" bestFit="1" customWidth="1"/>
    <col min="16" max="16" width="16.33203125" customWidth="1"/>
    <col min="18" max="18" width="12.5546875" hidden="1" customWidth="1"/>
    <col min="19" max="19" width="16.33203125" hidden="1" customWidth="1"/>
    <col min="20" max="20" width="30.5546875" hidden="1" customWidth="1"/>
    <col min="21" max="21" width="15.33203125" hidden="1" customWidth="1"/>
    <col min="22" max="22" width="16.33203125" hidden="1" customWidth="1"/>
    <col min="23" max="23" width="15.33203125" hidden="1" customWidth="1"/>
  </cols>
  <sheetData>
    <row r="1" spans="2:23" ht="16.8" x14ac:dyDescent="0.3">
      <c r="B1" s="51" t="s">
        <v>198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2:23" ht="16.8" x14ac:dyDescent="0.3">
      <c r="B2" s="51" t="s">
        <v>200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R2" s="5" t="s">
        <v>195</v>
      </c>
      <c r="S2" t="s">
        <v>196</v>
      </c>
      <c r="T2" t="s">
        <v>197</v>
      </c>
      <c r="U2" s="15" t="s">
        <v>193</v>
      </c>
      <c r="V2" s="12" t="s">
        <v>190</v>
      </c>
      <c r="W2" s="12" t="s">
        <v>191</v>
      </c>
    </row>
    <row r="3" spans="2:23" ht="16.8" x14ac:dyDescent="0.3">
      <c r="B3" s="51" t="s">
        <v>199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R3" s="6" t="s">
        <v>297</v>
      </c>
      <c r="S3" s="7">
        <v>100000</v>
      </c>
      <c r="T3" s="7">
        <v>54625</v>
      </c>
      <c r="U3" s="6" t="s">
        <v>297</v>
      </c>
      <c r="V3" s="7">
        <v>100000</v>
      </c>
      <c r="W3" s="7">
        <v>37925</v>
      </c>
    </row>
    <row r="4" spans="2:23" x14ac:dyDescent="0.25">
      <c r="R4" s="9" t="s">
        <v>72</v>
      </c>
      <c r="S4" s="7">
        <v>100000</v>
      </c>
      <c r="T4" s="7">
        <v>54625</v>
      </c>
      <c r="U4" s="9" t="s">
        <v>72</v>
      </c>
      <c r="V4" s="7">
        <v>100000</v>
      </c>
      <c r="W4" s="7">
        <v>37925</v>
      </c>
    </row>
    <row r="5" spans="2:23" ht="13.2" customHeight="1" x14ac:dyDescent="0.25">
      <c r="D5" s="21"/>
      <c r="E5" s="21"/>
      <c r="F5" s="21"/>
      <c r="G5" s="50" t="s">
        <v>201</v>
      </c>
      <c r="H5" s="50"/>
      <c r="I5" s="50"/>
      <c r="J5" s="50"/>
      <c r="K5" s="21"/>
      <c r="L5" s="50" t="s">
        <v>202</v>
      </c>
      <c r="M5" s="50"/>
      <c r="N5" s="50"/>
      <c r="O5" s="50"/>
      <c r="R5" s="6" t="s">
        <v>189</v>
      </c>
      <c r="S5" s="7">
        <v>100000</v>
      </c>
      <c r="T5" s="7">
        <v>54625</v>
      </c>
      <c r="U5" s="6" t="s">
        <v>189</v>
      </c>
      <c r="V5" s="7">
        <v>100000</v>
      </c>
      <c r="W5" s="7">
        <v>37925</v>
      </c>
    </row>
    <row r="6" spans="2:23" ht="13.2" customHeight="1" x14ac:dyDescent="0.25">
      <c r="B6" s="18"/>
      <c r="C6" s="21"/>
      <c r="D6" s="21"/>
      <c r="E6" s="21"/>
      <c r="F6" s="21"/>
      <c r="G6" s="50"/>
      <c r="H6" s="50"/>
      <c r="I6" s="50"/>
      <c r="J6" s="50"/>
      <c r="K6" s="21"/>
      <c r="L6" s="50"/>
      <c r="M6" s="50"/>
      <c r="N6" s="50"/>
      <c r="O6" s="50"/>
    </row>
    <row r="7" spans="2:23" x14ac:dyDescent="0.25">
      <c r="G7" s="15" t="s">
        <v>193</v>
      </c>
      <c r="H7" s="12" t="s">
        <v>190</v>
      </c>
      <c r="I7" s="12" t="s">
        <v>191</v>
      </c>
      <c r="J7" s="13" t="s">
        <v>194</v>
      </c>
      <c r="L7" s="15" t="s">
        <v>195</v>
      </c>
      <c r="M7" s="12" t="s">
        <v>196</v>
      </c>
      <c r="N7" s="12" t="s">
        <v>197</v>
      </c>
      <c r="O7" s="14" t="s">
        <v>194</v>
      </c>
    </row>
    <row r="8" spans="2:23" x14ac:dyDescent="0.25">
      <c r="G8" s="6" t="s">
        <v>297</v>
      </c>
      <c r="H8" s="7">
        <v>100000</v>
      </c>
      <c r="I8" s="7">
        <v>37925</v>
      </c>
      <c r="J8" s="10">
        <v>0.37924999999999998</v>
      </c>
      <c r="L8" s="6" t="s">
        <v>297</v>
      </c>
      <c r="M8" s="7">
        <v>100000</v>
      </c>
      <c r="N8" s="7">
        <v>54625</v>
      </c>
      <c r="O8" s="10">
        <v>0.54625000000000001</v>
      </c>
    </row>
    <row r="9" spans="2:23" x14ac:dyDescent="0.25">
      <c r="G9" s="9" t="s">
        <v>72</v>
      </c>
      <c r="H9" s="7">
        <v>100000</v>
      </c>
      <c r="I9" s="7">
        <v>37925</v>
      </c>
      <c r="J9" s="10">
        <v>0.37924999999999998</v>
      </c>
      <c r="L9" s="9" t="s">
        <v>72</v>
      </c>
      <c r="M9" s="7">
        <v>100000</v>
      </c>
      <c r="N9" s="7">
        <v>54625</v>
      </c>
      <c r="O9" s="10">
        <v>0.54625000000000001</v>
      </c>
    </row>
    <row r="10" spans="2:23" ht="17.399999999999999" x14ac:dyDescent="0.25">
      <c r="G10" s="16" t="s">
        <v>189</v>
      </c>
      <c r="H10" s="17">
        <v>100000</v>
      </c>
      <c r="I10" s="17">
        <v>37925</v>
      </c>
      <c r="J10" s="19">
        <v>0.37924999999999998</v>
      </c>
      <c r="L10" s="16" t="s">
        <v>189</v>
      </c>
      <c r="M10" s="17">
        <v>100000</v>
      </c>
      <c r="N10" s="17">
        <v>54625</v>
      </c>
      <c r="O10" s="19">
        <v>0.54625000000000001</v>
      </c>
    </row>
  </sheetData>
  <mergeCells count="5">
    <mergeCell ref="B1:P1"/>
    <mergeCell ref="B2:P2"/>
    <mergeCell ref="B3:P3"/>
    <mergeCell ref="L5:O6"/>
    <mergeCell ref="G5:J6"/>
  </mergeCells>
  <pageMargins left="0.7" right="0.7" top="0.75" bottom="0.75" header="0.3" footer="0.3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8579F-A069-40B4-8ABC-D8BDAF1A563B}">
  <sheetPr>
    <tabColor theme="4"/>
    <pageSetUpPr fitToPage="1"/>
  </sheetPr>
  <dimension ref="B1:W52"/>
  <sheetViews>
    <sheetView showGridLines="0" tabSelected="1" zoomScale="55" zoomScaleNormal="55" workbookViewId="0">
      <selection activeCell="S7" sqref="S7"/>
    </sheetView>
  </sheetViews>
  <sheetFormatPr baseColWidth="10" defaultRowHeight="13.2" x14ac:dyDescent="0.25"/>
  <cols>
    <col min="1" max="1" width="5.33203125" customWidth="1"/>
    <col min="2" max="2" width="19.77734375" bestFit="1" customWidth="1"/>
    <col min="3" max="4" width="15.21875" bestFit="1" customWidth="1"/>
    <col min="5" max="5" width="9.88671875" bestFit="1" customWidth="1"/>
    <col min="6" max="6" width="6" customWidth="1"/>
    <col min="7" max="7" width="19.77734375" bestFit="1" customWidth="1"/>
    <col min="8" max="8" width="15.5546875" bestFit="1" customWidth="1"/>
    <col min="9" max="9" width="18.5546875" bestFit="1" customWidth="1"/>
    <col min="10" max="10" width="8.33203125" bestFit="1" customWidth="1"/>
    <col min="11" max="11" width="19.88671875" customWidth="1"/>
    <col min="12" max="12" width="14.6640625" bestFit="1" customWidth="1"/>
    <col min="13" max="13" width="15.44140625" customWidth="1"/>
    <col min="14" max="14" width="22.88671875" customWidth="1"/>
    <col min="15" max="15" width="8.88671875" customWidth="1"/>
    <col min="16" max="16" width="22.44140625" customWidth="1"/>
    <col min="17" max="17" width="12.33203125" customWidth="1"/>
    <col min="18" max="18" width="19.77734375" bestFit="1" customWidth="1"/>
    <col min="19" max="19" width="15.5546875" bestFit="1" customWidth="1"/>
    <col min="20" max="20" width="31.109375" customWidth="1"/>
    <col min="21" max="21" width="19.77734375" bestFit="1" customWidth="1"/>
    <col min="22" max="23" width="15.21875" bestFit="1" customWidth="1"/>
  </cols>
  <sheetData>
    <row r="1" spans="2:16" ht="16.8" x14ac:dyDescent="0.3">
      <c r="B1" s="51" t="s">
        <v>198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2:16" ht="16.8" x14ac:dyDescent="0.3">
      <c r="B2" s="51" t="s">
        <v>200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2:16" ht="16.8" x14ac:dyDescent="0.3">
      <c r="B3" s="51" t="s">
        <v>382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2:16" ht="17.399999999999999" thickBot="1" x14ac:dyDescent="0.35">
      <c r="B4" s="35"/>
      <c r="C4" s="35"/>
      <c r="D4" s="35"/>
      <c r="E4" s="35"/>
      <c r="F4" s="35"/>
      <c r="G4" s="35"/>
      <c r="H4" s="35"/>
      <c r="I4" s="35"/>
      <c r="J4" s="35"/>
      <c r="K4" s="35"/>
      <c r="L4" s="36"/>
      <c r="M4" s="36"/>
      <c r="N4" s="36"/>
      <c r="O4" s="36"/>
      <c r="P4" s="36"/>
    </row>
    <row r="5" spans="2:16" ht="16.95" customHeight="1" thickBot="1" x14ac:dyDescent="0.35">
      <c r="B5" s="35"/>
      <c r="C5" s="35"/>
      <c r="D5" s="35"/>
      <c r="E5" s="35"/>
      <c r="F5" s="35"/>
      <c r="G5" s="35"/>
      <c r="H5" s="35"/>
      <c r="I5" s="35"/>
      <c r="J5" s="35"/>
      <c r="K5" s="35"/>
      <c r="L5" s="52" t="s">
        <v>345</v>
      </c>
      <c r="M5" s="53"/>
      <c r="N5" s="53"/>
      <c r="O5" s="53"/>
      <c r="P5" s="54"/>
    </row>
    <row r="6" spans="2:16" ht="16.95" customHeight="1" x14ac:dyDescent="0.3">
      <c r="B6" s="35"/>
      <c r="C6" s="35"/>
      <c r="D6" s="35"/>
      <c r="E6" s="35"/>
      <c r="F6" s="35"/>
      <c r="G6" s="35"/>
      <c r="H6" s="35"/>
      <c r="I6" s="35"/>
      <c r="J6" s="35"/>
      <c r="K6" s="35"/>
      <c r="L6" s="55" t="s">
        <v>366</v>
      </c>
      <c r="M6" s="56"/>
      <c r="N6" s="39" t="s">
        <v>367</v>
      </c>
      <c r="O6" s="40"/>
      <c r="P6" s="41" t="s">
        <v>181</v>
      </c>
    </row>
    <row r="7" spans="2:16" ht="22.95" customHeight="1" x14ac:dyDescent="0.3">
      <c r="B7" s="35"/>
      <c r="C7" s="35"/>
      <c r="D7" s="35"/>
      <c r="E7" s="35"/>
      <c r="F7" s="35"/>
      <c r="G7" s="35"/>
      <c r="H7" s="35"/>
      <c r="I7" s="35"/>
      <c r="J7" s="35"/>
      <c r="K7" s="35"/>
      <c r="L7" s="61">
        <v>0.40639999999999998</v>
      </c>
      <c r="M7" s="58"/>
      <c r="N7" s="57">
        <v>0.36099999999999999</v>
      </c>
      <c r="O7" s="58"/>
      <c r="P7" s="42" t="s">
        <v>346</v>
      </c>
    </row>
    <row r="8" spans="2:16" ht="16.95" customHeight="1" x14ac:dyDescent="0.3">
      <c r="B8" s="35"/>
      <c r="C8" s="35"/>
      <c r="D8" s="35"/>
      <c r="E8" s="35"/>
      <c r="F8" s="35"/>
      <c r="G8" s="35"/>
      <c r="H8" s="35"/>
      <c r="I8" s="35"/>
      <c r="J8" s="35"/>
      <c r="K8" s="35"/>
      <c r="L8" s="61">
        <v>0.40550000000000003</v>
      </c>
      <c r="M8" s="58"/>
      <c r="N8" s="57">
        <v>0.35599999999999998</v>
      </c>
      <c r="O8" s="58"/>
      <c r="P8" s="42" t="s">
        <v>347</v>
      </c>
    </row>
    <row r="9" spans="2:16" ht="19.95" customHeight="1" thickBot="1" x14ac:dyDescent="0.3">
      <c r="B9" s="36"/>
      <c r="C9" s="36"/>
      <c r="D9" s="36"/>
      <c r="E9" s="36"/>
      <c r="F9" s="36"/>
      <c r="G9" s="36"/>
      <c r="H9" s="36"/>
      <c r="I9" s="36"/>
      <c r="J9" s="36"/>
      <c r="K9" s="36"/>
      <c r="L9" s="62">
        <v>0.40550000000000003</v>
      </c>
      <c r="M9" s="60"/>
      <c r="N9" s="59">
        <v>0.378</v>
      </c>
      <c r="O9" s="60"/>
      <c r="P9" s="43" t="s">
        <v>349</v>
      </c>
    </row>
    <row r="10" spans="2:16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</row>
    <row r="11" spans="2:16" ht="7.95" customHeight="1" x14ac:dyDescent="0.25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</row>
    <row r="12" spans="2:16" ht="13.2" customHeight="1" x14ac:dyDescent="0.25"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2:16" ht="13.2" customHeight="1" x14ac:dyDescent="0.25">
      <c r="B13" s="50" t="s">
        <v>201</v>
      </c>
      <c r="C13" s="50"/>
      <c r="D13" s="50"/>
      <c r="E13" s="50"/>
      <c r="F13" s="21"/>
      <c r="G13" s="50" t="s">
        <v>202</v>
      </c>
      <c r="H13" s="50"/>
      <c r="I13" s="50"/>
      <c r="J13" s="50"/>
      <c r="O13" s="21"/>
    </row>
    <row r="14" spans="2:16" ht="16.95" customHeight="1" x14ac:dyDescent="0.25">
      <c r="B14" s="50"/>
      <c r="C14" s="50"/>
      <c r="D14" s="50"/>
      <c r="E14" s="50"/>
      <c r="G14" s="50"/>
      <c r="H14" s="50"/>
      <c r="I14" s="50"/>
      <c r="J14" s="50"/>
    </row>
    <row r="15" spans="2:16" ht="26.4" x14ac:dyDescent="0.25">
      <c r="B15" s="31" t="s">
        <v>193</v>
      </c>
      <c r="C15" s="26" t="s">
        <v>190</v>
      </c>
      <c r="D15" s="26" t="s">
        <v>191</v>
      </c>
      <c r="E15" s="30" t="s">
        <v>194</v>
      </c>
      <c r="G15" s="32" t="s">
        <v>195</v>
      </c>
      <c r="H15" s="33" t="s">
        <v>196</v>
      </c>
      <c r="I15" s="33" t="s">
        <v>197</v>
      </c>
      <c r="J15" s="34" t="s">
        <v>194</v>
      </c>
    </row>
    <row r="16" spans="2:16" x14ac:dyDescent="0.25">
      <c r="B16" s="6" t="s">
        <v>297</v>
      </c>
      <c r="C16" s="7">
        <v>2878530072</v>
      </c>
      <c r="D16" s="7">
        <v>1175821007.25</v>
      </c>
      <c r="E16" s="8">
        <v>0.40847966769130906</v>
      </c>
      <c r="G16" s="6" t="s">
        <v>297</v>
      </c>
      <c r="H16" s="7">
        <v>2878530072</v>
      </c>
      <c r="I16" s="7">
        <v>1487966704.3</v>
      </c>
      <c r="J16" s="10">
        <v>0.51691893677739553</v>
      </c>
    </row>
    <row r="17" spans="2:23" x14ac:dyDescent="0.25">
      <c r="B17" s="9" t="s">
        <v>16</v>
      </c>
      <c r="C17" s="7">
        <v>1489008284</v>
      </c>
      <c r="D17" s="7">
        <v>641273314.63999999</v>
      </c>
      <c r="E17" s="8">
        <v>0.43067142173132461</v>
      </c>
      <c r="G17" s="9" t="s">
        <v>16</v>
      </c>
      <c r="H17" s="7">
        <v>1489008284</v>
      </c>
      <c r="I17" s="7">
        <v>641273314.63999999</v>
      </c>
      <c r="J17" s="10">
        <v>0.43067142173132461</v>
      </c>
    </row>
    <row r="18" spans="2:23" x14ac:dyDescent="0.25">
      <c r="B18" s="9" t="s">
        <v>24</v>
      </c>
      <c r="C18" s="7">
        <v>134902656</v>
      </c>
      <c r="D18" s="7">
        <v>0</v>
      </c>
      <c r="E18" s="8">
        <v>0</v>
      </c>
      <c r="G18" s="9" t="s">
        <v>24</v>
      </c>
      <c r="H18" s="7">
        <v>134902656</v>
      </c>
      <c r="I18" s="7">
        <v>0</v>
      </c>
      <c r="J18" s="10">
        <v>0</v>
      </c>
      <c r="R18" s="5" t="s">
        <v>195</v>
      </c>
      <c r="S18" t="s">
        <v>196</v>
      </c>
      <c r="T18" t="s">
        <v>197</v>
      </c>
      <c r="U18" s="15" t="s">
        <v>193</v>
      </c>
      <c r="V18" s="12" t="s">
        <v>190</v>
      </c>
      <c r="W18" s="12" t="s">
        <v>191</v>
      </c>
    </row>
    <row r="19" spans="2:23" x14ac:dyDescent="0.25">
      <c r="B19" s="9" t="s">
        <v>26</v>
      </c>
      <c r="C19" s="7">
        <v>124369589</v>
      </c>
      <c r="D19" s="7">
        <v>94326423.760000005</v>
      </c>
      <c r="E19" s="8">
        <v>0.7584364032914831</v>
      </c>
      <c r="G19" s="9" t="s">
        <v>26</v>
      </c>
      <c r="H19" s="7">
        <v>124369589</v>
      </c>
      <c r="I19" s="7">
        <v>94326423.760000005</v>
      </c>
      <c r="J19" s="10">
        <v>0.7584364032914831</v>
      </c>
      <c r="R19" s="6" t="s">
        <v>297</v>
      </c>
      <c r="S19" s="7">
        <v>2878530072</v>
      </c>
      <c r="T19" s="7">
        <v>1487966704.3</v>
      </c>
      <c r="U19" s="6" t="s">
        <v>297</v>
      </c>
      <c r="V19" s="7">
        <v>2878530072</v>
      </c>
      <c r="W19" s="7">
        <v>1175821007.25</v>
      </c>
    </row>
    <row r="20" spans="2:23" x14ac:dyDescent="0.25">
      <c r="B20" s="9" t="s">
        <v>145</v>
      </c>
      <c r="C20" s="7">
        <v>149237453</v>
      </c>
      <c r="D20" s="7">
        <v>66935912</v>
      </c>
      <c r="E20" s="8">
        <v>0.44851952813748436</v>
      </c>
      <c r="G20" s="9" t="s">
        <v>145</v>
      </c>
      <c r="H20" s="7">
        <v>149237453</v>
      </c>
      <c r="I20" s="7">
        <v>135000000</v>
      </c>
      <c r="J20" s="10">
        <v>0.90459865996238897</v>
      </c>
      <c r="R20" s="9" t="s">
        <v>16</v>
      </c>
      <c r="S20" s="7">
        <v>1489008284</v>
      </c>
      <c r="T20" s="7">
        <v>641273314.63999999</v>
      </c>
      <c r="U20" s="9" t="s">
        <v>16</v>
      </c>
      <c r="V20" s="7">
        <v>1489008284</v>
      </c>
      <c r="W20" s="7">
        <v>641273314.63999999</v>
      </c>
    </row>
    <row r="21" spans="2:23" x14ac:dyDescent="0.25">
      <c r="B21" s="9" t="s">
        <v>146</v>
      </c>
      <c r="C21" s="7">
        <v>8066889</v>
      </c>
      <c r="D21" s="7">
        <v>3618233</v>
      </c>
      <c r="E21" s="8">
        <v>0.44852891864509353</v>
      </c>
      <c r="G21" s="9" t="s">
        <v>146</v>
      </c>
      <c r="H21" s="7">
        <v>8066889</v>
      </c>
      <c r="I21" s="7">
        <v>7500000</v>
      </c>
      <c r="J21" s="10">
        <v>0.92972644101090274</v>
      </c>
      <c r="R21" s="9" t="s">
        <v>24</v>
      </c>
      <c r="S21" s="7">
        <v>134902656</v>
      </c>
      <c r="T21" s="7">
        <v>0</v>
      </c>
      <c r="U21" s="9" t="s">
        <v>24</v>
      </c>
      <c r="V21" s="7">
        <v>134902656</v>
      </c>
      <c r="W21" s="7">
        <v>0</v>
      </c>
    </row>
    <row r="22" spans="2:23" x14ac:dyDescent="0.25">
      <c r="B22" s="9" t="s">
        <v>147</v>
      </c>
      <c r="C22" s="7">
        <v>90026485</v>
      </c>
      <c r="D22" s="7">
        <v>40069652</v>
      </c>
      <c r="E22" s="8">
        <v>0.44508737623156119</v>
      </c>
      <c r="G22" s="9" t="s">
        <v>147</v>
      </c>
      <c r="H22" s="7">
        <v>90026485</v>
      </c>
      <c r="I22" s="7">
        <v>85000000</v>
      </c>
      <c r="J22" s="10">
        <v>0.94416659719636953</v>
      </c>
      <c r="R22" s="9" t="s">
        <v>26</v>
      </c>
      <c r="S22" s="7">
        <v>124369589</v>
      </c>
      <c r="T22" s="7">
        <v>94326423.760000005</v>
      </c>
      <c r="U22" s="9" t="s">
        <v>26</v>
      </c>
      <c r="V22" s="7">
        <v>124369589</v>
      </c>
      <c r="W22" s="7">
        <v>94326423.760000005</v>
      </c>
    </row>
    <row r="23" spans="2:23" x14ac:dyDescent="0.25">
      <c r="B23" s="9" t="s">
        <v>148</v>
      </c>
      <c r="C23" s="7">
        <v>48401336</v>
      </c>
      <c r="D23" s="7">
        <v>21709017</v>
      </c>
      <c r="E23" s="8">
        <v>0.44852102842781033</v>
      </c>
      <c r="G23" s="9" t="s">
        <v>148</v>
      </c>
      <c r="H23" s="7">
        <v>48401336</v>
      </c>
      <c r="I23" s="7">
        <v>43000000</v>
      </c>
      <c r="J23" s="10">
        <v>0.88840522914491449</v>
      </c>
      <c r="R23" s="9" t="s">
        <v>145</v>
      </c>
      <c r="S23" s="7">
        <v>149237453</v>
      </c>
      <c r="T23" s="7">
        <v>135000000</v>
      </c>
      <c r="U23" s="9" t="s">
        <v>145</v>
      </c>
      <c r="V23" s="7">
        <v>149237453</v>
      </c>
      <c r="W23" s="7">
        <v>66935912</v>
      </c>
    </row>
    <row r="24" spans="2:23" x14ac:dyDescent="0.25">
      <c r="B24" s="9" t="s">
        <v>149</v>
      </c>
      <c r="C24" s="7">
        <v>24200668</v>
      </c>
      <c r="D24" s="7">
        <v>10854399</v>
      </c>
      <c r="E24" s="8">
        <v>0.44851650375931773</v>
      </c>
      <c r="G24" s="9" t="s">
        <v>149</v>
      </c>
      <c r="H24" s="7">
        <v>24200668</v>
      </c>
      <c r="I24" s="7">
        <v>22000000</v>
      </c>
      <c r="J24" s="10">
        <v>0.90906581586921487</v>
      </c>
      <c r="R24" s="9" t="s">
        <v>146</v>
      </c>
      <c r="S24" s="7">
        <v>8066889</v>
      </c>
      <c r="T24" s="7">
        <v>7500000</v>
      </c>
      <c r="U24" s="9" t="s">
        <v>146</v>
      </c>
      <c r="V24" s="7">
        <v>8066889</v>
      </c>
      <c r="W24" s="7">
        <v>3618233</v>
      </c>
    </row>
    <row r="25" spans="2:23" x14ac:dyDescent="0.25">
      <c r="B25" s="9" t="s">
        <v>54</v>
      </c>
      <c r="C25" s="7">
        <v>10000000</v>
      </c>
      <c r="D25" s="7">
        <v>0</v>
      </c>
      <c r="E25" s="8">
        <v>0</v>
      </c>
      <c r="G25" s="9" t="s">
        <v>54</v>
      </c>
      <c r="H25" s="7">
        <v>10000000</v>
      </c>
      <c r="I25" s="7">
        <v>0</v>
      </c>
      <c r="J25" s="10">
        <v>0</v>
      </c>
      <c r="R25" s="9" t="s">
        <v>147</v>
      </c>
      <c r="S25" s="7">
        <v>90026485</v>
      </c>
      <c r="T25" s="7">
        <v>85000000</v>
      </c>
      <c r="U25" s="9" t="s">
        <v>147</v>
      </c>
      <c r="V25" s="7">
        <v>90026485</v>
      </c>
      <c r="W25" s="7">
        <v>40069652</v>
      </c>
    </row>
    <row r="26" spans="2:23" x14ac:dyDescent="0.25">
      <c r="B26" s="9" t="s">
        <v>56</v>
      </c>
      <c r="C26" s="7">
        <v>162550000</v>
      </c>
      <c r="D26" s="7">
        <v>1424591</v>
      </c>
      <c r="E26" s="8">
        <v>8.7640172254690868E-3</v>
      </c>
      <c r="G26" s="9" t="s">
        <v>56</v>
      </c>
      <c r="H26" s="7">
        <v>162550000</v>
      </c>
      <c r="I26" s="7">
        <v>10482769.99</v>
      </c>
      <c r="J26" s="10">
        <v>6.4489510858197485E-2</v>
      </c>
      <c r="R26" s="9" t="s">
        <v>148</v>
      </c>
      <c r="S26" s="7">
        <v>48401336</v>
      </c>
      <c r="T26" s="7">
        <v>43000000</v>
      </c>
      <c r="U26" s="9" t="s">
        <v>148</v>
      </c>
      <c r="V26" s="7">
        <v>48401336</v>
      </c>
      <c r="W26" s="7">
        <v>21709017</v>
      </c>
    </row>
    <row r="27" spans="2:23" x14ac:dyDescent="0.25">
      <c r="B27" s="9" t="s">
        <v>58</v>
      </c>
      <c r="C27" s="7">
        <v>750000</v>
      </c>
      <c r="D27" s="7">
        <v>0</v>
      </c>
      <c r="E27" s="8">
        <v>0</v>
      </c>
      <c r="G27" s="9" t="s">
        <v>58</v>
      </c>
      <c r="H27" s="7">
        <v>750000</v>
      </c>
      <c r="I27" s="7">
        <v>0</v>
      </c>
      <c r="J27" s="10">
        <v>0</v>
      </c>
      <c r="R27" s="9" t="s">
        <v>149</v>
      </c>
      <c r="S27" s="7">
        <v>24200668</v>
      </c>
      <c r="T27" s="7">
        <v>22000000</v>
      </c>
      <c r="U27" s="9" t="s">
        <v>149</v>
      </c>
      <c r="V27" s="7">
        <v>24200668</v>
      </c>
      <c r="W27" s="7">
        <v>10854399</v>
      </c>
    </row>
    <row r="28" spans="2:23" x14ac:dyDescent="0.25">
      <c r="B28" s="9" t="s">
        <v>60</v>
      </c>
      <c r="C28" s="7">
        <v>0</v>
      </c>
      <c r="D28" s="7">
        <v>0</v>
      </c>
      <c r="E28" s="8" t="e">
        <v>#DIV/0!</v>
      </c>
      <c r="G28" s="9" t="s">
        <v>60</v>
      </c>
      <c r="H28" s="7">
        <v>0</v>
      </c>
      <c r="I28" s="7">
        <v>0</v>
      </c>
      <c r="J28" s="10" t="e">
        <v>#DIV/0!</v>
      </c>
      <c r="R28" s="9" t="s">
        <v>54</v>
      </c>
      <c r="S28" s="7">
        <v>10000000</v>
      </c>
      <c r="T28" s="7">
        <v>0</v>
      </c>
      <c r="U28" s="9" t="s">
        <v>54</v>
      </c>
      <c r="V28" s="7">
        <v>10000000</v>
      </c>
      <c r="W28" s="7">
        <v>0</v>
      </c>
    </row>
    <row r="29" spans="2:23" x14ac:dyDescent="0.25">
      <c r="B29" s="9" t="s">
        <v>62</v>
      </c>
      <c r="C29" s="7">
        <v>21300000</v>
      </c>
      <c r="D29" s="7">
        <v>0</v>
      </c>
      <c r="E29" s="8">
        <v>0</v>
      </c>
      <c r="G29" s="9" t="s">
        <v>62</v>
      </c>
      <c r="H29" s="7">
        <v>21300000</v>
      </c>
      <c r="I29" s="7">
        <v>15000000</v>
      </c>
      <c r="J29" s="10">
        <v>0.70422535211267601</v>
      </c>
      <c r="R29" s="9" t="s">
        <v>56</v>
      </c>
      <c r="S29" s="7">
        <v>162550000</v>
      </c>
      <c r="T29" s="7">
        <v>10482769.99</v>
      </c>
      <c r="U29" s="9" t="s">
        <v>56</v>
      </c>
      <c r="V29" s="7">
        <v>162550000</v>
      </c>
      <c r="W29" s="7">
        <v>1424591</v>
      </c>
    </row>
    <row r="30" spans="2:23" x14ac:dyDescent="0.25">
      <c r="B30" s="9" t="s">
        <v>64</v>
      </c>
      <c r="C30" s="7">
        <v>81000000</v>
      </c>
      <c r="D30" s="7">
        <v>0</v>
      </c>
      <c r="E30" s="8">
        <v>0</v>
      </c>
      <c r="G30" s="9" t="s">
        <v>64</v>
      </c>
      <c r="H30" s="7">
        <v>81000000</v>
      </c>
      <c r="I30" s="7">
        <v>63282599</v>
      </c>
      <c r="J30" s="10">
        <v>0.78126665432098763</v>
      </c>
      <c r="R30" s="9" t="s">
        <v>58</v>
      </c>
      <c r="S30" s="7">
        <v>750000</v>
      </c>
      <c r="T30" s="7">
        <v>0</v>
      </c>
      <c r="U30" s="9" t="s">
        <v>58</v>
      </c>
      <c r="V30" s="7">
        <v>750000</v>
      </c>
      <c r="W30" s="7">
        <v>0</v>
      </c>
    </row>
    <row r="31" spans="2:23" x14ac:dyDescent="0.25">
      <c r="B31" s="9" t="s">
        <v>68</v>
      </c>
      <c r="C31" s="7">
        <v>16000000</v>
      </c>
      <c r="D31" s="7">
        <v>5567852.1500000004</v>
      </c>
      <c r="E31" s="8">
        <v>0.34799075937500001</v>
      </c>
      <c r="G31" s="9" t="s">
        <v>68</v>
      </c>
      <c r="H31" s="7">
        <v>16000000</v>
      </c>
      <c r="I31" s="7">
        <v>13393626.550000001</v>
      </c>
      <c r="J31" s="10">
        <v>0.83710165937500003</v>
      </c>
      <c r="R31" s="9" t="s">
        <v>60</v>
      </c>
      <c r="S31" s="7">
        <v>0</v>
      </c>
      <c r="T31" s="7">
        <v>0</v>
      </c>
      <c r="U31" s="9" t="s">
        <v>60</v>
      </c>
      <c r="V31" s="7">
        <v>0</v>
      </c>
      <c r="W31" s="7">
        <v>0</v>
      </c>
    </row>
    <row r="32" spans="2:23" x14ac:dyDescent="0.25">
      <c r="B32" s="9" t="s">
        <v>70</v>
      </c>
      <c r="C32" s="7">
        <v>25000</v>
      </c>
      <c r="D32" s="7">
        <v>0</v>
      </c>
      <c r="E32" s="8">
        <v>0</v>
      </c>
      <c r="G32" s="9" t="s">
        <v>70</v>
      </c>
      <c r="H32" s="7">
        <v>25000</v>
      </c>
      <c r="I32" s="7">
        <v>0</v>
      </c>
      <c r="J32" s="10">
        <v>0</v>
      </c>
      <c r="R32" s="9" t="s">
        <v>62</v>
      </c>
      <c r="S32" s="7">
        <v>21300000</v>
      </c>
      <c r="T32" s="7">
        <v>15000000</v>
      </c>
      <c r="U32" s="9" t="s">
        <v>62</v>
      </c>
      <c r="V32" s="7">
        <v>21300000</v>
      </c>
      <c r="W32" s="7">
        <v>0</v>
      </c>
    </row>
    <row r="33" spans="2:23" x14ac:dyDescent="0.25">
      <c r="B33" s="9" t="s">
        <v>72</v>
      </c>
      <c r="C33" s="7">
        <v>100000</v>
      </c>
      <c r="D33" s="7">
        <v>0</v>
      </c>
      <c r="E33" s="8">
        <v>0</v>
      </c>
      <c r="G33" s="9" t="s">
        <v>72</v>
      </c>
      <c r="H33" s="7">
        <v>100000</v>
      </c>
      <c r="I33" s="7">
        <v>16700</v>
      </c>
      <c r="J33" s="10">
        <v>0.16700000000000001</v>
      </c>
      <c r="R33" s="9" t="s">
        <v>64</v>
      </c>
      <c r="S33" s="7">
        <v>81000000</v>
      </c>
      <c r="T33" s="7">
        <v>63282599</v>
      </c>
      <c r="U33" s="9" t="s">
        <v>64</v>
      </c>
      <c r="V33" s="7">
        <v>81000000</v>
      </c>
      <c r="W33" s="7">
        <v>0</v>
      </c>
    </row>
    <row r="34" spans="2:23" x14ac:dyDescent="0.25">
      <c r="B34" s="9" t="s">
        <v>74</v>
      </c>
      <c r="C34" s="7">
        <v>7200000</v>
      </c>
      <c r="D34" s="7">
        <v>564800</v>
      </c>
      <c r="E34" s="8">
        <v>7.8444444444444442E-2</v>
      </c>
      <c r="G34" s="9" t="s">
        <v>74</v>
      </c>
      <c r="H34" s="7">
        <v>7200000</v>
      </c>
      <c r="I34" s="7">
        <v>1790200</v>
      </c>
      <c r="J34" s="10">
        <v>0.24863888888888888</v>
      </c>
      <c r="R34" s="9" t="s">
        <v>68</v>
      </c>
      <c r="S34" s="7">
        <v>16000000</v>
      </c>
      <c r="T34" s="7">
        <v>13393626.550000001</v>
      </c>
      <c r="U34" s="9" t="s">
        <v>68</v>
      </c>
      <c r="V34" s="7">
        <v>16000000</v>
      </c>
      <c r="W34" s="7">
        <v>5567852.1500000004</v>
      </c>
    </row>
    <row r="35" spans="2:23" x14ac:dyDescent="0.25">
      <c r="B35" s="9" t="s">
        <v>76</v>
      </c>
      <c r="C35" s="7">
        <v>20000000</v>
      </c>
      <c r="D35" s="7">
        <v>2883666</v>
      </c>
      <c r="E35" s="8">
        <v>0.14418329999999999</v>
      </c>
      <c r="G35" s="9" t="s">
        <v>76</v>
      </c>
      <c r="H35" s="7">
        <v>20000000</v>
      </c>
      <c r="I35" s="7">
        <v>9999665.9199999999</v>
      </c>
      <c r="J35" s="10">
        <v>0.49998329600000002</v>
      </c>
      <c r="R35" s="9" t="s">
        <v>70</v>
      </c>
      <c r="S35" s="7">
        <v>25000</v>
      </c>
      <c r="T35" s="7">
        <v>0</v>
      </c>
      <c r="U35" s="9" t="s">
        <v>70</v>
      </c>
      <c r="V35" s="7">
        <v>25000</v>
      </c>
      <c r="W35" s="7">
        <v>0</v>
      </c>
    </row>
    <row r="36" spans="2:23" x14ac:dyDescent="0.25">
      <c r="B36" s="9" t="s">
        <v>78</v>
      </c>
      <c r="C36" s="7">
        <v>32000000</v>
      </c>
      <c r="D36" s="7">
        <v>8026645.4400000004</v>
      </c>
      <c r="E36" s="8">
        <v>0.25083267000000004</v>
      </c>
      <c r="G36" s="9" t="s">
        <v>78</v>
      </c>
      <c r="H36" s="7">
        <v>32000000</v>
      </c>
      <c r="I36" s="7">
        <v>22500000</v>
      </c>
      <c r="J36" s="10">
        <v>0.703125</v>
      </c>
      <c r="R36" s="9" t="s">
        <v>72</v>
      </c>
      <c r="S36" s="7">
        <v>100000</v>
      </c>
      <c r="T36" s="7">
        <v>16700</v>
      </c>
      <c r="U36" s="9" t="s">
        <v>72</v>
      </c>
      <c r="V36" s="7">
        <v>100000</v>
      </c>
      <c r="W36" s="7">
        <v>0</v>
      </c>
    </row>
    <row r="37" spans="2:23" x14ac:dyDescent="0.25">
      <c r="B37" s="9" t="s">
        <v>80</v>
      </c>
      <c r="C37" s="7">
        <v>10000000</v>
      </c>
      <c r="D37" s="7">
        <v>5900842</v>
      </c>
      <c r="E37" s="8">
        <v>0.59008419999999995</v>
      </c>
      <c r="G37" s="9" t="s">
        <v>80</v>
      </c>
      <c r="H37" s="7">
        <v>10000000</v>
      </c>
      <c r="I37" s="7">
        <v>9999999.6400000006</v>
      </c>
      <c r="J37" s="10">
        <v>0.99999996400000002</v>
      </c>
      <c r="R37" s="9" t="s">
        <v>74</v>
      </c>
      <c r="S37" s="7">
        <v>7200000</v>
      </c>
      <c r="T37" s="7">
        <v>1790200</v>
      </c>
      <c r="U37" s="9" t="s">
        <v>74</v>
      </c>
      <c r="V37" s="7">
        <v>7200000</v>
      </c>
      <c r="W37" s="7">
        <v>564800</v>
      </c>
    </row>
    <row r="38" spans="2:23" x14ac:dyDescent="0.25">
      <c r="B38" s="9" t="s">
        <v>82</v>
      </c>
      <c r="C38" s="7">
        <v>24000000</v>
      </c>
      <c r="D38" s="7">
        <v>584775</v>
      </c>
      <c r="E38" s="8">
        <v>2.4365624999999998E-2</v>
      </c>
      <c r="G38" s="9" t="s">
        <v>82</v>
      </c>
      <c r="H38" s="7">
        <v>24000000</v>
      </c>
      <c r="I38" s="7">
        <v>13092948.18</v>
      </c>
      <c r="J38" s="10">
        <v>0.54553950750000002</v>
      </c>
      <c r="R38" s="9" t="s">
        <v>76</v>
      </c>
      <c r="S38" s="7">
        <v>20000000</v>
      </c>
      <c r="T38" s="7">
        <v>9999665.9199999999</v>
      </c>
      <c r="U38" s="9" t="s">
        <v>76</v>
      </c>
      <c r="V38" s="7">
        <v>20000000</v>
      </c>
      <c r="W38" s="7">
        <v>2883666</v>
      </c>
    </row>
    <row r="39" spans="2:23" x14ac:dyDescent="0.25">
      <c r="B39" s="9" t="s">
        <v>84</v>
      </c>
      <c r="C39" s="7">
        <v>2000000</v>
      </c>
      <c r="D39" s="7">
        <v>0</v>
      </c>
      <c r="E39" s="8">
        <v>0</v>
      </c>
      <c r="G39" s="9" t="s">
        <v>84</v>
      </c>
      <c r="H39" s="7">
        <v>2000000</v>
      </c>
      <c r="I39" s="7">
        <v>1999999.77</v>
      </c>
      <c r="J39" s="10">
        <v>0.99999988500000003</v>
      </c>
      <c r="R39" s="9" t="s">
        <v>78</v>
      </c>
      <c r="S39" s="7">
        <v>32000000</v>
      </c>
      <c r="T39" s="7">
        <v>22500000</v>
      </c>
      <c r="U39" s="9" t="s">
        <v>78</v>
      </c>
      <c r="V39" s="7">
        <v>32000000</v>
      </c>
      <c r="W39" s="7">
        <v>8026645.4400000004</v>
      </c>
    </row>
    <row r="40" spans="2:23" x14ac:dyDescent="0.25">
      <c r="B40" s="9" t="s">
        <v>92</v>
      </c>
      <c r="C40" s="7">
        <v>2200000</v>
      </c>
      <c r="D40" s="7">
        <v>736592</v>
      </c>
      <c r="E40" s="8">
        <v>0.33481454545454548</v>
      </c>
      <c r="G40" s="9" t="s">
        <v>92</v>
      </c>
      <c r="H40" s="7">
        <v>2200000</v>
      </c>
      <c r="I40" s="7">
        <v>1150000</v>
      </c>
      <c r="J40" s="10">
        <v>0.52272727272727271</v>
      </c>
      <c r="R40" s="9" t="s">
        <v>80</v>
      </c>
      <c r="S40" s="7">
        <v>10000000</v>
      </c>
      <c r="T40" s="7">
        <v>9999999.6400000006</v>
      </c>
      <c r="U40" s="9" t="s">
        <v>80</v>
      </c>
      <c r="V40" s="7">
        <v>10000000</v>
      </c>
      <c r="W40" s="7">
        <v>5900842</v>
      </c>
    </row>
    <row r="41" spans="2:23" x14ac:dyDescent="0.25">
      <c r="B41" s="9" t="s">
        <v>150</v>
      </c>
      <c r="C41" s="7">
        <v>28234113</v>
      </c>
      <c r="D41" s="7">
        <v>12486240.140000001</v>
      </c>
      <c r="E41" s="8">
        <v>0.44223950438960136</v>
      </c>
      <c r="G41" s="9" t="s">
        <v>150</v>
      </c>
      <c r="H41" s="7">
        <v>28234113</v>
      </c>
      <c r="I41" s="7">
        <v>25000000</v>
      </c>
      <c r="J41" s="10">
        <v>0.88545370630201836</v>
      </c>
      <c r="R41" s="9" t="s">
        <v>82</v>
      </c>
      <c r="S41" s="7">
        <v>24000000</v>
      </c>
      <c r="T41" s="7">
        <v>13092948.18</v>
      </c>
      <c r="U41" s="9" t="s">
        <v>82</v>
      </c>
      <c r="V41" s="7">
        <v>24000000</v>
      </c>
      <c r="W41" s="7">
        <v>584775</v>
      </c>
    </row>
    <row r="42" spans="2:23" x14ac:dyDescent="0.25">
      <c r="B42" s="9" t="s">
        <v>151</v>
      </c>
      <c r="C42" s="7">
        <v>4033445</v>
      </c>
      <c r="D42" s="7">
        <v>1809078.76</v>
      </c>
      <c r="E42" s="8">
        <v>0.44851950627813197</v>
      </c>
      <c r="G42" s="9" t="s">
        <v>151</v>
      </c>
      <c r="H42" s="7">
        <v>4033445</v>
      </c>
      <c r="I42" s="7">
        <v>3500000</v>
      </c>
      <c r="J42" s="10">
        <v>0.86774457070816635</v>
      </c>
      <c r="R42" s="9" t="s">
        <v>84</v>
      </c>
      <c r="S42" s="7">
        <v>2000000</v>
      </c>
      <c r="T42" s="7">
        <v>1999999.77</v>
      </c>
      <c r="U42" s="9" t="s">
        <v>84</v>
      </c>
      <c r="V42" s="7">
        <v>2000000</v>
      </c>
      <c r="W42" s="7">
        <v>0</v>
      </c>
    </row>
    <row r="43" spans="2:23" x14ac:dyDescent="0.25">
      <c r="B43" s="9" t="s">
        <v>124</v>
      </c>
      <c r="C43" s="7">
        <v>20300000</v>
      </c>
      <c r="D43" s="7">
        <v>98186.76</v>
      </c>
      <c r="E43" s="8">
        <v>4.8367862068965511E-3</v>
      </c>
      <c r="G43" s="9" t="s">
        <v>124</v>
      </c>
      <c r="H43" s="7">
        <v>20300000</v>
      </c>
      <c r="I43" s="7">
        <v>11707670.25</v>
      </c>
      <c r="J43" s="10">
        <v>0.57673252463054192</v>
      </c>
      <c r="R43" s="9" t="s">
        <v>92</v>
      </c>
      <c r="S43" s="7">
        <v>2200000</v>
      </c>
      <c r="T43" s="7">
        <v>1150000</v>
      </c>
      <c r="U43" s="9" t="s">
        <v>92</v>
      </c>
      <c r="V43" s="7">
        <v>2200000</v>
      </c>
      <c r="W43" s="7">
        <v>736592</v>
      </c>
    </row>
    <row r="44" spans="2:23" x14ac:dyDescent="0.25">
      <c r="B44" s="9" t="s">
        <v>126</v>
      </c>
      <c r="C44" s="7">
        <v>6200000</v>
      </c>
      <c r="D44" s="7">
        <v>526548</v>
      </c>
      <c r="E44" s="8">
        <v>8.492709677419355E-2</v>
      </c>
      <c r="G44" s="9" t="s">
        <v>126</v>
      </c>
      <c r="H44" s="7">
        <v>6200000</v>
      </c>
      <c r="I44" s="7">
        <v>526548</v>
      </c>
      <c r="J44" s="10">
        <v>8.492709677419355E-2</v>
      </c>
      <c r="R44" s="9" t="s">
        <v>150</v>
      </c>
      <c r="S44" s="7">
        <v>28234113</v>
      </c>
      <c r="T44" s="7">
        <v>25000000</v>
      </c>
      <c r="U44" s="9" t="s">
        <v>150</v>
      </c>
      <c r="V44" s="7">
        <v>28234113</v>
      </c>
      <c r="W44" s="7">
        <v>12486240.140000001</v>
      </c>
    </row>
    <row r="45" spans="2:23" x14ac:dyDescent="0.25">
      <c r="B45" s="9" t="s">
        <v>152</v>
      </c>
      <c r="C45" s="7">
        <v>51415000</v>
      </c>
      <c r="D45" s="7">
        <v>51415000</v>
      </c>
      <c r="E45" s="8">
        <v>1</v>
      </c>
      <c r="G45" s="9" t="s">
        <v>152</v>
      </c>
      <c r="H45" s="7">
        <v>51415000</v>
      </c>
      <c r="I45" s="7">
        <v>51415000</v>
      </c>
      <c r="J45" s="10">
        <v>1</v>
      </c>
      <c r="R45" s="9" t="s">
        <v>151</v>
      </c>
      <c r="S45" s="7">
        <v>4033445</v>
      </c>
      <c r="T45" s="7">
        <v>3500000</v>
      </c>
      <c r="U45" s="9" t="s">
        <v>151</v>
      </c>
      <c r="V45" s="7">
        <v>4033445</v>
      </c>
      <c r="W45" s="7">
        <v>1809078.76</v>
      </c>
    </row>
    <row r="46" spans="2:23" x14ac:dyDescent="0.25">
      <c r="B46" s="9" t="s">
        <v>153</v>
      </c>
      <c r="C46" s="7">
        <v>20935000</v>
      </c>
      <c r="D46" s="7">
        <v>18840315</v>
      </c>
      <c r="E46" s="8">
        <v>0.89994339622641506</v>
      </c>
      <c r="G46" s="9" t="s">
        <v>153</v>
      </c>
      <c r="H46" s="7">
        <v>20935000</v>
      </c>
      <c r="I46" s="7">
        <v>18840315</v>
      </c>
      <c r="J46" s="10">
        <v>0.89994339622641506</v>
      </c>
      <c r="R46" s="9" t="s">
        <v>124</v>
      </c>
      <c r="S46" s="7">
        <v>20300000</v>
      </c>
      <c r="T46" s="7">
        <v>11707670.25</v>
      </c>
      <c r="U46" s="9" t="s">
        <v>124</v>
      </c>
      <c r="V46" s="7">
        <v>20300000</v>
      </c>
      <c r="W46" s="7">
        <v>98186.76</v>
      </c>
    </row>
    <row r="47" spans="2:23" x14ac:dyDescent="0.25">
      <c r="B47" s="9" t="s">
        <v>369</v>
      </c>
      <c r="C47" s="7">
        <v>16400000</v>
      </c>
      <c r="D47" s="7">
        <v>0</v>
      </c>
      <c r="E47" s="8">
        <v>0</v>
      </c>
      <c r="G47" s="9" t="s">
        <v>369</v>
      </c>
      <c r="H47" s="7">
        <v>16400000</v>
      </c>
      <c r="I47" s="7">
        <v>0</v>
      </c>
      <c r="J47" s="10">
        <v>0</v>
      </c>
      <c r="R47" s="9" t="s">
        <v>126</v>
      </c>
      <c r="S47" s="7">
        <v>6200000</v>
      </c>
      <c r="T47" s="7">
        <v>526548</v>
      </c>
      <c r="U47" s="9" t="s">
        <v>126</v>
      </c>
      <c r="V47" s="7">
        <v>6200000</v>
      </c>
      <c r="W47" s="7">
        <v>526548</v>
      </c>
    </row>
    <row r="48" spans="2:23" x14ac:dyDescent="0.25">
      <c r="B48" s="9" t="s">
        <v>370</v>
      </c>
      <c r="C48" s="7">
        <v>273674154</v>
      </c>
      <c r="D48" s="7">
        <v>186168923.59999999</v>
      </c>
      <c r="E48" s="8">
        <v>0.68025760152710657</v>
      </c>
      <c r="G48" s="9" t="s">
        <v>370</v>
      </c>
      <c r="H48" s="7">
        <v>273674154</v>
      </c>
      <c r="I48" s="7">
        <v>186168923.59999999</v>
      </c>
      <c r="J48" s="10">
        <v>0.68025760152710657</v>
      </c>
      <c r="R48" s="9" t="s">
        <v>152</v>
      </c>
      <c r="S48" s="7">
        <v>51415000</v>
      </c>
      <c r="T48" s="7">
        <v>51415000</v>
      </c>
      <c r="U48" s="9" t="s">
        <v>152</v>
      </c>
      <c r="V48" s="7">
        <v>51415000</v>
      </c>
      <c r="W48" s="7">
        <v>51415000</v>
      </c>
    </row>
    <row r="49" spans="2:23" ht="17.399999999999999" x14ac:dyDescent="0.25">
      <c r="B49" s="16" t="s">
        <v>189</v>
      </c>
      <c r="C49" s="17">
        <v>2878530072</v>
      </c>
      <c r="D49" s="17">
        <v>1175821007.25</v>
      </c>
      <c r="E49" s="48">
        <v>0.40847966769130906</v>
      </c>
      <c r="G49" s="16" t="s">
        <v>189</v>
      </c>
      <c r="H49" s="17">
        <v>2878530072</v>
      </c>
      <c r="I49" s="17">
        <v>1487966704.3</v>
      </c>
      <c r="J49" s="19">
        <v>0.51691893677739553</v>
      </c>
      <c r="R49" s="9" t="s">
        <v>153</v>
      </c>
      <c r="S49" s="7">
        <v>20935000</v>
      </c>
      <c r="T49" s="7">
        <v>18840315</v>
      </c>
      <c r="U49" s="9" t="s">
        <v>153</v>
      </c>
      <c r="V49" s="7">
        <v>20935000</v>
      </c>
      <c r="W49" s="7">
        <v>18840315</v>
      </c>
    </row>
    <row r="50" spans="2:23" x14ac:dyDescent="0.25">
      <c r="R50" s="9" t="s">
        <v>369</v>
      </c>
      <c r="S50" s="7">
        <v>16400000</v>
      </c>
      <c r="T50" s="7">
        <v>0</v>
      </c>
      <c r="U50" s="9" t="s">
        <v>369</v>
      </c>
      <c r="V50" s="7">
        <v>16400000</v>
      </c>
      <c r="W50" s="7">
        <v>0</v>
      </c>
    </row>
    <row r="51" spans="2:23" x14ac:dyDescent="0.25">
      <c r="R51" s="9" t="s">
        <v>370</v>
      </c>
      <c r="S51" s="7">
        <v>273674154</v>
      </c>
      <c r="T51" s="7">
        <v>186168923.59999999</v>
      </c>
      <c r="U51" s="9" t="s">
        <v>370</v>
      </c>
      <c r="V51" s="7">
        <v>273674154</v>
      </c>
      <c r="W51" s="7">
        <v>186168923.59999999</v>
      </c>
    </row>
    <row r="52" spans="2:23" x14ac:dyDescent="0.25">
      <c r="R52" s="6" t="s">
        <v>189</v>
      </c>
      <c r="S52" s="7">
        <v>2878530072</v>
      </c>
      <c r="T52" s="7">
        <v>1487966704.3</v>
      </c>
      <c r="U52" s="6" t="s">
        <v>189</v>
      </c>
      <c r="V52" s="7">
        <v>2878530072</v>
      </c>
      <c r="W52" s="7">
        <v>1175821007.25</v>
      </c>
    </row>
  </sheetData>
  <mergeCells count="13">
    <mergeCell ref="B13:E14"/>
    <mergeCell ref="B1:P1"/>
    <mergeCell ref="B2:P2"/>
    <mergeCell ref="B3:P3"/>
    <mergeCell ref="G13:J14"/>
    <mergeCell ref="L5:P5"/>
    <mergeCell ref="L6:M6"/>
    <mergeCell ref="N7:O7"/>
    <mergeCell ref="N8:O8"/>
    <mergeCell ref="N9:O9"/>
    <mergeCell ref="L7:M7"/>
    <mergeCell ref="L8:M8"/>
    <mergeCell ref="L9:M9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360" verticalDpi="360" r:id="rId5"/>
  <drawing r:id="rId6"/>
  <extLst>
    <ext xmlns:x14="http://schemas.microsoft.com/office/spreadsheetml/2009/9/main" uri="{A8765BA9-456A-4dab-B4F3-ACF838C121DE}">
      <x14:slicerList>
        <x14:slicer r:id="rId7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9562-D3DB-4B39-A661-1B02B9FDF71D}">
  <sheetPr>
    <tabColor theme="9" tint="-0.249977111117893"/>
    <pageSetUpPr fitToPage="1"/>
  </sheetPr>
  <dimension ref="B1:P103"/>
  <sheetViews>
    <sheetView showGridLines="0" tabSelected="1" zoomScale="25" zoomScaleNormal="25" workbookViewId="0">
      <selection activeCell="S7" sqref="S7"/>
    </sheetView>
  </sheetViews>
  <sheetFormatPr baseColWidth="10" defaultRowHeight="13.2" x14ac:dyDescent="0.25"/>
  <cols>
    <col min="1" max="1" width="5.33203125" customWidth="1"/>
    <col min="2" max="2" width="5" customWidth="1"/>
    <col min="3" max="3" width="15.33203125" bestFit="1" customWidth="1"/>
    <col min="4" max="4" width="16.33203125" bestFit="1" customWidth="1"/>
    <col min="5" max="5" width="19.44140625" bestFit="1" customWidth="1"/>
    <col min="6" max="6" width="16.33203125" bestFit="1" customWidth="1"/>
    <col min="7" max="7" width="15.21875" bestFit="1" customWidth="1"/>
    <col min="8" max="8" width="16.5546875" bestFit="1" customWidth="1"/>
    <col min="9" max="9" width="22.44140625" bestFit="1" customWidth="1"/>
    <col min="10" max="10" width="16.33203125" bestFit="1" customWidth="1"/>
    <col min="11" max="11" width="30.5546875" bestFit="1" customWidth="1"/>
    <col min="12" max="12" width="8.88671875" bestFit="1" customWidth="1"/>
    <col min="18" max="18" width="12.6640625" customWidth="1"/>
    <col min="19" max="19" width="15.44140625" customWidth="1"/>
    <col min="20" max="20" width="30.5546875" customWidth="1"/>
    <col min="21" max="21" width="13.109375" customWidth="1"/>
    <col min="22" max="23" width="15.33203125" customWidth="1"/>
  </cols>
  <sheetData>
    <row r="1" spans="2:16" ht="16.8" x14ac:dyDescent="0.3">
      <c r="B1" s="51" t="s">
        <v>198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2:16" ht="16.8" x14ac:dyDescent="0.3">
      <c r="B2" s="51" t="s">
        <v>203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2:16" ht="16.8" x14ac:dyDescent="0.3">
      <c r="B3" s="51" t="s">
        <v>382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5" spans="2:16" x14ac:dyDescent="0.25">
      <c r="C5" s="63"/>
      <c r="D5" s="63"/>
      <c r="E5" s="63"/>
      <c r="F5" s="63"/>
      <c r="I5" s="63"/>
      <c r="J5" s="63"/>
      <c r="K5" s="63"/>
      <c r="L5" s="63"/>
    </row>
    <row r="6" spans="2:16" x14ac:dyDescent="0.25">
      <c r="B6" s="18"/>
      <c r="C6" s="63"/>
      <c r="D6" s="63"/>
      <c r="E6" s="63"/>
      <c r="F6" s="63"/>
      <c r="H6" s="18"/>
      <c r="I6" s="63"/>
      <c r="J6" s="63"/>
      <c r="K6" s="63"/>
      <c r="L6" s="63"/>
    </row>
    <row r="7" spans="2:16" ht="39.6" x14ac:dyDescent="0.25">
      <c r="E7" s="20" t="s">
        <v>193</v>
      </c>
      <c r="F7" s="20" t="s">
        <v>190</v>
      </c>
      <c r="G7" s="26" t="s">
        <v>296</v>
      </c>
      <c r="H7" s="20" t="s">
        <v>204</v>
      </c>
    </row>
    <row r="8" spans="2:16" x14ac:dyDescent="0.25">
      <c r="E8" s="6" t="s">
        <v>180</v>
      </c>
      <c r="F8" s="7">
        <v>12748458569.49</v>
      </c>
      <c r="G8" s="7">
        <v>1877158412.0800002</v>
      </c>
      <c r="H8" s="7">
        <v>6686354080.1799994</v>
      </c>
    </row>
    <row r="9" spans="2:16" x14ac:dyDescent="0.25">
      <c r="E9" s="9" t="s">
        <v>14</v>
      </c>
      <c r="F9" s="7">
        <v>5960424566.0699997</v>
      </c>
      <c r="G9" s="7">
        <v>494847758.18000001</v>
      </c>
      <c r="H9" s="7">
        <v>2956107905.5</v>
      </c>
    </row>
    <row r="10" spans="2:16" x14ac:dyDescent="0.25">
      <c r="E10" s="9" t="s">
        <v>42</v>
      </c>
      <c r="F10" s="7">
        <v>2196323208.9499998</v>
      </c>
      <c r="G10" s="7">
        <v>428215339.04999995</v>
      </c>
      <c r="H10" s="7">
        <v>1168140279.45</v>
      </c>
    </row>
    <row r="11" spans="2:16" x14ac:dyDescent="0.25">
      <c r="E11" s="9" t="s">
        <v>90</v>
      </c>
      <c r="F11" s="7">
        <v>62247889</v>
      </c>
      <c r="G11" s="7">
        <v>31412794.949999999</v>
      </c>
      <c r="H11" s="7">
        <v>28045564.989999998</v>
      </c>
    </row>
    <row r="12" spans="2:16" x14ac:dyDescent="0.25">
      <c r="E12" s="9" t="s">
        <v>131</v>
      </c>
      <c r="F12" s="7">
        <v>234863371</v>
      </c>
      <c r="G12" s="7">
        <v>74957639.710000008</v>
      </c>
      <c r="H12" s="7">
        <v>24956662.949999999</v>
      </c>
    </row>
    <row r="13" spans="2:16" x14ac:dyDescent="0.25">
      <c r="E13" s="9" t="s">
        <v>108</v>
      </c>
      <c r="F13" s="7">
        <v>2190442513.5699997</v>
      </c>
      <c r="G13" s="7">
        <v>136856830.97</v>
      </c>
      <c r="H13" s="7">
        <v>1115814695.6099999</v>
      </c>
    </row>
    <row r="14" spans="2:16" x14ac:dyDescent="0.25">
      <c r="E14" s="9" t="s">
        <v>168</v>
      </c>
      <c r="F14" s="7">
        <v>2104157020.9000001</v>
      </c>
      <c r="G14" s="7">
        <v>710868049.22000003</v>
      </c>
      <c r="H14" s="7">
        <v>1393288971.6800001</v>
      </c>
    </row>
    <row r="15" spans="2:16" x14ac:dyDescent="0.25">
      <c r="E15" s="6" t="s">
        <v>297</v>
      </c>
      <c r="F15" s="7">
        <v>12748458569.49</v>
      </c>
      <c r="G15" s="7">
        <v>1877158412.0799999</v>
      </c>
      <c r="H15" s="7">
        <v>6686354080.1799994</v>
      </c>
    </row>
    <row r="16" spans="2:16" x14ac:dyDescent="0.25">
      <c r="E16" s="9" t="s">
        <v>16</v>
      </c>
      <c r="F16" s="7">
        <v>3620485586</v>
      </c>
      <c r="G16" s="7">
        <v>0</v>
      </c>
      <c r="H16" s="7">
        <v>2020888165.3299999</v>
      </c>
    </row>
    <row r="17" spans="5:8" x14ac:dyDescent="0.25">
      <c r="E17" s="9" t="s">
        <v>156</v>
      </c>
      <c r="F17" s="7">
        <v>85338007.319999993</v>
      </c>
      <c r="G17" s="7">
        <v>0</v>
      </c>
      <c r="H17" s="7">
        <v>85338007.319999993</v>
      </c>
    </row>
    <row r="18" spans="5:8" x14ac:dyDescent="0.25">
      <c r="E18" s="9" t="s">
        <v>18</v>
      </c>
      <c r="F18" s="7">
        <v>15580000</v>
      </c>
      <c r="G18" s="7">
        <v>0</v>
      </c>
      <c r="H18" s="7">
        <v>11682858.630000001</v>
      </c>
    </row>
    <row r="19" spans="5:8" x14ac:dyDescent="0.25">
      <c r="E19" s="9" t="s">
        <v>20</v>
      </c>
      <c r="F19" s="7">
        <v>174130196.13</v>
      </c>
      <c r="G19" s="7">
        <v>0</v>
      </c>
      <c r="H19" s="7">
        <v>111100070.98999999</v>
      </c>
    </row>
    <row r="20" spans="5:8" x14ac:dyDescent="0.25">
      <c r="E20" s="9" t="s">
        <v>22</v>
      </c>
      <c r="F20" s="7">
        <v>286817372.57999998</v>
      </c>
      <c r="G20" s="7">
        <v>0</v>
      </c>
      <c r="H20" s="7">
        <v>199216660.28999999</v>
      </c>
    </row>
    <row r="21" spans="5:8" x14ac:dyDescent="0.25">
      <c r="E21" s="9" t="s">
        <v>24</v>
      </c>
      <c r="F21" s="7">
        <v>377576403.06999999</v>
      </c>
      <c r="G21" s="7">
        <v>0</v>
      </c>
      <c r="H21" s="7">
        <v>377576403.06999999</v>
      </c>
    </row>
    <row r="22" spans="5:8" x14ac:dyDescent="0.25">
      <c r="E22" s="9" t="s">
        <v>26</v>
      </c>
      <c r="F22" s="7">
        <v>313339917.66999996</v>
      </c>
      <c r="G22" s="7">
        <v>0</v>
      </c>
      <c r="H22" s="7">
        <v>42264860.579999998</v>
      </c>
    </row>
    <row r="23" spans="5:8" x14ac:dyDescent="0.25">
      <c r="E23" s="9" t="s">
        <v>28</v>
      </c>
      <c r="F23" s="7">
        <v>57095874.039999999</v>
      </c>
      <c r="G23" s="7">
        <v>0</v>
      </c>
      <c r="H23" s="7">
        <v>36756748.030000001</v>
      </c>
    </row>
    <row r="24" spans="5:8" x14ac:dyDescent="0.25">
      <c r="E24" s="9" t="s">
        <v>30</v>
      </c>
      <c r="F24" s="7">
        <v>252348872</v>
      </c>
      <c r="G24" s="7">
        <v>130644825</v>
      </c>
      <c r="H24" s="7">
        <v>0</v>
      </c>
    </row>
    <row r="25" spans="5:8" x14ac:dyDescent="0.25">
      <c r="E25" s="9" t="s">
        <v>158</v>
      </c>
      <c r="F25" s="7">
        <v>18994406.329999998</v>
      </c>
      <c r="G25" s="7">
        <v>0</v>
      </c>
      <c r="H25" s="7">
        <v>18994406.329999998</v>
      </c>
    </row>
    <row r="26" spans="5:8" x14ac:dyDescent="0.25">
      <c r="E26" s="9" t="s">
        <v>145</v>
      </c>
      <c r="F26" s="7">
        <v>149237453</v>
      </c>
      <c r="G26" s="7">
        <v>68064088</v>
      </c>
      <c r="H26" s="7">
        <v>14237453</v>
      </c>
    </row>
    <row r="27" spans="5:8" x14ac:dyDescent="0.25">
      <c r="E27" s="9" t="s">
        <v>32</v>
      </c>
      <c r="F27" s="7">
        <v>13640480</v>
      </c>
      <c r="G27" s="7">
        <v>7061949</v>
      </c>
      <c r="H27" s="7">
        <v>0</v>
      </c>
    </row>
    <row r="28" spans="5:8" x14ac:dyDescent="0.25">
      <c r="E28" s="9" t="s">
        <v>160</v>
      </c>
      <c r="F28" s="7">
        <v>1030780.77</v>
      </c>
      <c r="G28" s="7">
        <v>0</v>
      </c>
      <c r="H28" s="7">
        <v>1030780.77</v>
      </c>
    </row>
    <row r="29" spans="5:8" x14ac:dyDescent="0.25">
      <c r="E29" s="9" t="s">
        <v>146</v>
      </c>
      <c r="F29" s="7">
        <v>8066889</v>
      </c>
      <c r="G29" s="7">
        <v>3881767</v>
      </c>
      <c r="H29" s="7">
        <v>566889</v>
      </c>
    </row>
    <row r="30" spans="5:8" x14ac:dyDescent="0.25">
      <c r="E30" s="9" t="s">
        <v>34</v>
      </c>
      <c r="F30" s="7">
        <v>152227752</v>
      </c>
      <c r="G30" s="7">
        <v>79400976</v>
      </c>
      <c r="H30" s="7">
        <v>0</v>
      </c>
    </row>
    <row r="31" spans="5:8" x14ac:dyDescent="0.25">
      <c r="E31" s="9" t="s">
        <v>162</v>
      </c>
      <c r="F31" s="7">
        <v>9449329.1600000001</v>
      </c>
      <c r="G31" s="7">
        <v>0</v>
      </c>
      <c r="H31" s="7">
        <v>9449329.1600000001</v>
      </c>
    </row>
    <row r="32" spans="5:8" x14ac:dyDescent="0.25">
      <c r="E32" s="9" t="s">
        <v>147</v>
      </c>
      <c r="F32" s="7">
        <v>90026485</v>
      </c>
      <c r="G32" s="7">
        <v>44930348</v>
      </c>
      <c r="H32" s="7">
        <v>5026485</v>
      </c>
    </row>
    <row r="33" spans="5:8" x14ac:dyDescent="0.25">
      <c r="E33" s="9" t="s">
        <v>36</v>
      </c>
      <c r="F33" s="7">
        <v>81842877</v>
      </c>
      <c r="G33" s="7">
        <v>42371238</v>
      </c>
      <c r="H33" s="7">
        <v>0</v>
      </c>
    </row>
    <row r="34" spans="5:8" x14ac:dyDescent="0.25">
      <c r="E34" s="9" t="s">
        <v>164</v>
      </c>
      <c r="F34" s="7">
        <v>1666940.38</v>
      </c>
      <c r="G34" s="7">
        <v>0</v>
      </c>
      <c r="H34" s="7">
        <v>1666940.38</v>
      </c>
    </row>
    <row r="35" spans="5:8" x14ac:dyDescent="0.25">
      <c r="E35" s="9" t="s">
        <v>148</v>
      </c>
      <c r="F35" s="7">
        <v>48401336</v>
      </c>
      <c r="G35" s="7">
        <v>21290983</v>
      </c>
      <c r="H35" s="7">
        <v>5401336</v>
      </c>
    </row>
    <row r="36" spans="5:8" x14ac:dyDescent="0.25">
      <c r="E36" s="9" t="s">
        <v>38</v>
      </c>
      <c r="F36" s="7">
        <v>40921439</v>
      </c>
      <c r="G36" s="7">
        <v>21185668</v>
      </c>
      <c r="H36" s="7">
        <v>0</v>
      </c>
    </row>
    <row r="37" spans="5:8" x14ac:dyDescent="0.25">
      <c r="E37" s="9" t="s">
        <v>166</v>
      </c>
      <c r="F37" s="7">
        <v>7109843.6200000001</v>
      </c>
      <c r="G37" s="7">
        <v>0</v>
      </c>
      <c r="H37" s="7">
        <v>7109843.6200000001</v>
      </c>
    </row>
    <row r="38" spans="5:8" x14ac:dyDescent="0.25">
      <c r="E38" s="9" t="s">
        <v>149</v>
      </c>
      <c r="F38" s="7">
        <v>24200668</v>
      </c>
      <c r="G38" s="7">
        <v>11145601</v>
      </c>
      <c r="H38" s="7">
        <v>2200668</v>
      </c>
    </row>
    <row r="39" spans="5:8" x14ac:dyDescent="0.25">
      <c r="E39" s="9" t="s">
        <v>40</v>
      </c>
      <c r="F39" s="7">
        <v>125895658</v>
      </c>
      <c r="G39" s="7">
        <v>64870315.18</v>
      </c>
      <c r="H39" s="7">
        <v>600000</v>
      </c>
    </row>
    <row r="40" spans="5:8" x14ac:dyDescent="0.25">
      <c r="E40" s="9" t="s">
        <v>44</v>
      </c>
      <c r="F40" s="7">
        <v>546109512</v>
      </c>
      <c r="G40" s="7">
        <v>45509125.850000001</v>
      </c>
      <c r="H40" s="7">
        <v>273054756.95999998</v>
      </c>
    </row>
    <row r="41" spans="5:8" x14ac:dyDescent="0.25">
      <c r="E41" s="9" t="s">
        <v>46</v>
      </c>
      <c r="F41" s="7">
        <v>4250000</v>
      </c>
      <c r="G41" s="7">
        <v>2312574.38</v>
      </c>
      <c r="H41" s="7">
        <v>917837.27</v>
      </c>
    </row>
    <row r="42" spans="5:8" x14ac:dyDescent="0.25">
      <c r="E42" s="9" t="s">
        <v>48</v>
      </c>
      <c r="F42" s="7">
        <v>33894012</v>
      </c>
      <c r="G42" s="7">
        <v>8779480.9000000004</v>
      </c>
      <c r="H42" s="7">
        <v>16607619</v>
      </c>
    </row>
    <row r="43" spans="5:8" x14ac:dyDescent="0.25">
      <c r="E43" s="9" t="s">
        <v>50</v>
      </c>
      <c r="F43" s="7">
        <v>25724136</v>
      </c>
      <c r="G43" s="7">
        <v>2964317.8</v>
      </c>
      <c r="H43" s="7">
        <v>12862068</v>
      </c>
    </row>
    <row r="44" spans="5:8" x14ac:dyDescent="0.25">
      <c r="E44" s="9" t="s">
        <v>52</v>
      </c>
      <c r="F44" s="7">
        <v>670000</v>
      </c>
      <c r="G44" s="7">
        <v>101922.44</v>
      </c>
      <c r="H44" s="7">
        <v>502989.56</v>
      </c>
    </row>
    <row r="45" spans="5:8" x14ac:dyDescent="0.25">
      <c r="E45" s="9" t="s">
        <v>54</v>
      </c>
      <c r="F45" s="7">
        <v>59711848</v>
      </c>
      <c r="G45" s="7">
        <v>8267984.7400000002</v>
      </c>
      <c r="H45" s="7">
        <v>40712441.25</v>
      </c>
    </row>
    <row r="46" spans="5:8" x14ac:dyDescent="0.25">
      <c r="E46" s="9" t="s">
        <v>56</v>
      </c>
      <c r="F46" s="7">
        <v>168550000</v>
      </c>
      <c r="G46" s="7">
        <v>10100997.370000001</v>
      </c>
      <c r="H46" s="7">
        <v>156031096.42999998</v>
      </c>
    </row>
    <row r="47" spans="5:8" x14ac:dyDescent="0.25">
      <c r="E47" s="9" t="s">
        <v>58</v>
      </c>
      <c r="F47" s="7">
        <v>42553696</v>
      </c>
      <c r="G47" s="7">
        <v>19283587.18</v>
      </c>
      <c r="H47" s="7">
        <v>23270108.82</v>
      </c>
    </row>
    <row r="48" spans="5:8" x14ac:dyDescent="0.25">
      <c r="E48" s="9" t="s">
        <v>60</v>
      </c>
      <c r="F48" s="7">
        <v>5243868</v>
      </c>
      <c r="G48" s="7">
        <v>2847876.75</v>
      </c>
      <c r="H48" s="7">
        <v>1992273.34</v>
      </c>
    </row>
    <row r="49" spans="5:8" x14ac:dyDescent="0.25">
      <c r="E49" s="9" t="s">
        <v>62</v>
      </c>
      <c r="F49" s="7">
        <v>215743949</v>
      </c>
      <c r="G49" s="7">
        <v>26175309.420000002</v>
      </c>
      <c r="H49" s="7">
        <v>172524877.69</v>
      </c>
    </row>
    <row r="50" spans="5:8" x14ac:dyDescent="0.25">
      <c r="E50" s="9" t="s">
        <v>64</v>
      </c>
      <c r="F50" s="7">
        <v>231445150.94999999</v>
      </c>
      <c r="G50" s="7">
        <v>108282598.94</v>
      </c>
      <c r="H50" s="7">
        <v>89811270.969999999</v>
      </c>
    </row>
    <row r="51" spans="5:8" x14ac:dyDescent="0.25">
      <c r="E51" s="9" t="s">
        <v>66</v>
      </c>
      <c r="F51" s="7">
        <v>35000000</v>
      </c>
      <c r="G51" s="7">
        <v>0</v>
      </c>
      <c r="H51" s="7">
        <v>35000000</v>
      </c>
    </row>
    <row r="52" spans="5:8" x14ac:dyDescent="0.25">
      <c r="E52" s="9" t="s">
        <v>68</v>
      </c>
      <c r="F52" s="7">
        <v>35939453</v>
      </c>
      <c r="G52" s="7">
        <v>14079948.970000001</v>
      </c>
      <c r="H52" s="7">
        <v>10442150.050000001</v>
      </c>
    </row>
    <row r="53" spans="5:8" x14ac:dyDescent="0.25">
      <c r="E53" s="9" t="s">
        <v>70</v>
      </c>
      <c r="F53" s="7">
        <v>33682065</v>
      </c>
      <c r="G53" s="7">
        <v>93478.88</v>
      </c>
      <c r="H53" s="7">
        <v>31772781.420000002</v>
      </c>
    </row>
    <row r="54" spans="5:8" x14ac:dyDescent="0.25">
      <c r="E54" s="9" t="s">
        <v>72</v>
      </c>
      <c r="F54" s="7">
        <v>347178</v>
      </c>
      <c r="G54" s="7">
        <v>73424</v>
      </c>
      <c r="H54" s="7">
        <v>130664</v>
      </c>
    </row>
    <row r="55" spans="5:8" x14ac:dyDescent="0.25">
      <c r="E55" s="9" t="s">
        <v>74</v>
      </c>
      <c r="F55" s="7">
        <v>18559804</v>
      </c>
      <c r="G55" s="7">
        <v>6333104</v>
      </c>
      <c r="H55" s="7">
        <v>7587500</v>
      </c>
    </row>
    <row r="56" spans="5:8" x14ac:dyDescent="0.25">
      <c r="E56" s="9" t="s">
        <v>76</v>
      </c>
      <c r="F56" s="7">
        <v>44000000</v>
      </c>
      <c r="G56" s="7">
        <v>12685565.85</v>
      </c>
      <c r="H56" s="7">
        <v>17011201.620000001</v>
      </c>
    </row>
    <row r="57" spans="5:8" x14ac:dyDescent="0.25">
      <c r="E57" s="9" t="s">
        <v>78</v>
      </c>
      <c r="F57" s="7">
        <v>56000000</v>
      </c>
      <c r="G57" s="7">
        <v>17256591.66</v>
      </c>
      <c r="H57" s="7">
        <v>24893157.210000001</v>
      </c>
    </row>
    <row r="58" spans="5:8" x14ac:dyDescent="0.25">
      <c r="E58" s="9" t="s">
        <v>80</v>
      </c>
      <c r="F58" s="7">
        <v>34733558</v>
      </c>
      <c r="G58" s="7">
        <v>4482813.6400000006</v>
      </c>
      <c r="H58" s="7">
        <v>4122113.21</v>
      </c>
    </row>
    <row r="59" spans="5:8" x14ac:dyDescent="0.25">
      <c r="E59" s="9" t="s">
        <v>82</v>
      </c>
      <c r="F59" s="7">
        <v>157463029</v>
      </c>
      <c r="G59" s="7">
        <v>94364736.49000001</v>
      </c>
      <c r="H59" s="7">
        <v>52991211.840000004</v>
      </c>
    </row>
    <row r="60" spans="5:8" x14ac:dyDescent="0.25">
      <c r="E60" s="9" t="s">
        <v>84</v>
      </c>
      <c r="F60" s="7">
        <v>14000008</v>
      </c>
      <c r="G60" s="7">
        <v>8290414.5500000007</v>
      </c>
      <c r="H60" s="7">
        <v>2000006.45</v>
      </c>
    </row>
    <row r="61" spans="5:8" x14ac:dyDescent="0.25">
      <c r="E61" s="9" t="s">
        <v>86</v>
      </c>
      <c r="F61" s="7">
        <v>2415000</v>
      </c>
      <c r="G61" s="7">
        <v>1206942.08</v>
      </c>
      <c r="H61" s="7">
        <v>604586.88</v>
      </c>
    </row>
    <row r="62" spans="5:8" x14ac:dyDescent="0.25">
      <c r="E62" s="9" t="s">
        <v>88</v>
      </c>
      <c r="F62" s="7">
        <v>103240000</v>
      </c>
      <c r="G62" s="7">
        <v>27928653.52</v>
      </c>
      <c r="H62" s="7">
        <v>62963028.759999998</v>
      </c>
    </row>
    <row r="63" spans="5:8" x14ac:dyDescent="0.25">
      <c r="E63" s="9" t="s">
        <v>92</v>
      </c>
      <c r="F63" s="7">
        <v>8387439</v>
      </c>
      <c r="G63" s="7">
        <v>2442390</v>
      </c>
      <c r="H63" s="7">
        <v>3599454</v>
      </c>
    </row>
    <row r="64" spans="5:8" x14ac:dyDescent="0.25">
      <c r="E64" s="9" t="s">
        <v>94</v>
      </c>
      <c r="F64" s="7">
        <v>14933815</v>
      </c>
      <c r="G64" s="7">
        <v>0</v>
      </c>
      <c r="H64" s="7">
        <v>14933815</v>
      </c>
    </row>
    <row r="65" spans="5:8" x14ac:dyDescent="0.25">
      <c r="E65" s="9" t="s">
        <v>96</v>
      </c>
      <c r="F65" s="7">
        <v>0</v>
      </c>
      <c r="G65" s="7">
        <v>0</v>
      </c>
      <c r="H65" s="7">
        <v>0</v>
      </c>
    </row>
    <row r="66" spans="5:8" x14ac:dyDescent="0.25">
      <c r="E66" s="9" t="s">
        <v>98</v>
      </c>
      <c r="F66" s="7">
        <v>500000</v>
      </c>
      <c r="G66" s="7">
        <v>0</v>
      </c>
      <c r="H66" s="7">
        <v>500000</v>
      </c>
    </row>
    <row r="67" spans="5:8" x14ac:dyDescent="0.25">
      <c r="E67" s="9" t="s">
        <v>100</v>
      </c>
      <c r="F67" s="7">
        <v>500000</v>
      </c>
      <c r="G67" s="7">
        <v>0</v>
      </c>
      <c r="H67" s="7">
        <v>500000</v>
      </c>
    </row>
    <row r="68" spans="5:8" x14ac:dyDescent="0.25">
      <c r="E68" s="9" t="s">
        <v>102</v>
      </c>
      <c r="F68" s="7">
        <v>0</v>
      </c>
      <c r="G68" s="7">
        <v>0</v>
      </c>
      <c r="H68" s="7">
        <v>0</v>
      </c>
    </row>
    <row r="69" spans="5:8" x14ac:dyDescent="0.25">
      <c r="E69" s="9" t="s">
        <v>104</v>
      </c>
      <c r="F69" s="7">
        <v>3000000</v>
      </c>
      <c r="G69" s="7">
        <v>0</v>
      </c>
      <c r="H69" s="7">
        <v>3000000</v>
      </c>
    </row>
    <row r="70" spans="5:8" x14ac:dyDescent="0.25">
      <c r="E70" s="9" t="s">
        <v>106</v>
      </c>
      <c r="F70" s="7">
        <v>34926635</v>
      </c>
      <c r="G70" s="7">
        <v>28970404.949999999</v>
      </c>
      <c r="H70" s="7">
        <v>5512295.9900000002</v>
      </c>
    </row>
    <row r="71" spans="5:8" x14ac:dyDescent="0.25">
      <c r="E71" s="9" t="s">
        <v>134</v>
      </c>
      <c r="F71" s="7">
        <v>0</v>
      </c>
      <c r="G71" s="7">
        <v>0</v>
      </c>
      <c r="H71" s="7">
        <v>0</v>
      </c>
    </row>
    <row r="72" spans="5:8" x14ac:dyDescent="0.25">
      <c r="E72" s="9" t="s">
        <v>136</v>
      </c>
      <c r="F72" s="7">
        <v>400000</v>
      </c>
      <c r="G72" s="7">
        <v>0</v>
      </c>
      <c r="H72" s="7">
        <v>400000</v>
      </c>
    </row>
    <row r="73" spans="5:8" x14ac:dyDescent="0.25">
      <c r="E73" s="9" t="s">
        <v>138</v>
      </c>
      <c r="F73" s="7">
        <v>5108500</v>
      </c>
      <c r="G73" s="7">
        <v>0</v>
      </c>
      <c r="H73" s="7">
        <v>4495014.99</v>
      </c>
    </row>
    <row r="74" spans="5:8" x14ac:dyDescent="0.25">
      <c r="E74" s="9" t="s">
        <v>140</v>
      </c>
      <c r="F74" s="7">
        <v>51708150</v>
      </c>
      <c r="G74" s="7">
        <v>41438223.359999999</v>
      </c>
      <c r="H74" s="7">
        <v>802733.48</v>
      </c>
    </row>
    <row r="75" spans="5:8" x14ac:dyDescent="0.25">
      <c r="E75" s="9" t="s">
        <v>142</v>
      </c>
      <c r="F75" s="7">
        <v>177646721</v>
      </c>
      <c r="G75" s="7">
        <v>33519416.350000001</v>
      </c>
      <c r="H75" s="7">
        <v>19258914.48</v>
      </c>
    </row>
    <row r="76" spans="5:8" x14ac:dyDescent="0.25">
      <c r="E76" s="9" t="s">
        <v>110</v>
      </c>
      <c r="F76" s="7">
        <v>47741678</v>
      </c>
      <c r="G76" s="7">
        <v>25063103.010000002</v>
      </c>
      <c r="H76" s="7">
        <v>0</v>
      </c>
    </row>
    <row r="77" spans="5:8" x14ac:dyDescent="0.25">
      <c r="E77" s="9" t="s">
        <v>150</v>
      </c>
      <c r="F77" s="7">
        <v>28234113</v>
      </c>
      <c r="G77" s="7">
        <v>12513759.859999999</v>
      </c>
      <c r="H77" s="7">
        <v>3234113</v>
      </c>
    </row>
    <row r="78" spans="5:8" x14ac:dyDescent="0.25">
      <c r="E78" s="9" t="s">
        <v>112</v>
      </c>
      <c r="F78" s="7">
        <v>32400000</v>
      </c>
      <c r="G78" s="7">
        <v>5946481.6399999997</v>
      </c>
      <c r="H78" s="7">
        <v>16200000</v>
      </c>
    </row>
    <row r="79" spans="5:8" x14ac:dyDescent="0.25">
      <c r="E79" s="9" t="s">
        <v>113</v>
      </c>
      <c r="F79" s="7">
        <v>6820240</v>
      </c>
      <c r="G79" s="7">
        <v>3530941.5</v>
      </c>
      <c r="H79" s="7">
        <v>0</v>
      </c>
    </row>
    <row r="80" spans="5:8" x14ac:dyDescent="0.25">
      <c r="E80" s="9" t="s">
        <v>151</v>
      </c>
      <c r="F80" s="7">
        <v>4033445</v>
      </c>
      <c r="G80" s="7">
        <v>1690921.24</v>
      </c>
      <c r="H80" s="7">
        <v>533445</v>
      </c>
    </row>
    <row r="81" spans="5:8" x14ac:dyDescent="0.25">
      <c r="E81" s="9" t="s">
        <v>115</v>
      </c>
      <c r="F81" s="7">
        <v>97012957</v>
      </c>
      <c r="G81" s="7">
        <v>598908.64</v>
      </c>
      <c r="H81" s="7">
        <v>48506479</v>
      </c>
    </row>
    <row r="82" spans="5:8" x14ac:dyDescent="0.25">
      <c r="E82" s="9" t="s">
        <v>116</v>
      </c>
      <c r="F82" s="7">
        <v>1125706615</v>
      </c>
      <c r="G82" s="7">
        <v>49008300.880000003</v>
      </c>
      <c r="H82" s="7">
        <v>555189926.63</v>
      </c>
    </row>
    <row r="83" spans="5:8" x14ac:dyDescent="0.25">
      <c r="E83" s="9" t="s">
        <v>118</v>
      </c>
      <c r="F83" s="7">
        <v>300000000</v>
      </c>
      <c r="G83" s="7">
        <v>0</v>
      </c>
      <c r="H83" s="7">
        <v>150000000</v>
      </c>
    </row>
    <row r="84" spans="5:8" x14ac:dyDescent="0.25">
      <c r="E84" s="9" t="s">
        <v>120</v>
      </c>
      <c r="F84" s="7">
        <v>118000000</v>
      </c>
      <c r="G84" s="7">
        <v>0.02</v>
      </c>
      <c r="H84" s="7">
        <v>59000000</v>
      </c>
    </row>
    <row r="85" spans="5:8" x14ac:dyDescent="0.25">
      <c r="E85" s="9" t="s">
        <v>122</v>
      </c>
      <c r="F85" s="7">
        <v>69144000</v>
      </c>
      <c r="G85" s="7">
        <v>1894930.58</v>
      </c>
      <c r="H85" s="7">
        <v>33423005.66</v>
      </c>
    </row>
    <row r="86" spans="5:8" x14ac:dyDescent="0.25">
      <c r="E86" s="9" t="s">
        <v>124</v>
      </c>
      <c r="F86" s="7">
        <v>65809404.57</v>
      </c>
      <c r="G86" s="7">
        <v>21609483.490000002</v>
      </c>
      <c r="H86" s="7">
        <v>44101734.32</v>
      </c>
    </row>
    <row r="87" spans="5:8" x14ac:dyDescent="0.25">
      <c r="E87" s="9" t="s">
        <v>126</v>
      </c>
      <c r="F87" s="7">
        <v>23190061</v>
      </c>
      <c r="G87" s="7">
        <v>0</v>
      </c>
      <c r="H87" s="7">
        <v>18532387</v>
      </c>
    </row>
    <row r="88" spans="5:8" x14ac:dyDescent="0.25">
      <c r="E88" s="9" t="s">
        <v>128</v>
      </c>
      <c r="F88" s="7">
        <v>15001080</v>
      </c>
      <c r="G88" s="7">
        <v>15000000.109999999</v>
      </c>
      <c r="H88" s="7">
        <v>0</v>
      </c>
    </row>
    <row r="89" spans="5:8" x14ac:dyDescent="0.25">
      <c r="E89" s="9" t="s">
        <v>130</v>
      </c>
      <c r="F89" s="7">
        <v>184998920</v>
      </c>
      <c r="G89" s="7">
        <v>0</v>
      </c>
      <c r="H89" s="7">
        <v>184998920</v>
      </c>
    </row>
    <row r="90" spans="5:8" x14ac:dyDescent="0.25">
      <c r="E90" s="9" t="s">
        <v>152</v>
      </c>
      <c r="F90" s="7">
        <v>51415000</v>
      </c>
      <c r="G90" s="7">
        <v>0</v>
      </c>
      <c r="H90" s="7">
        <v>0</v>
      </c>
    </row>
    <row r="91" spans="5:8" x14ac:dyDescent="0.25">
      <c r="E91" s="9" t="s">
        <v>153</v>
      </c>
      <c r="F91" s="7">
        <v>20935000</v>
      </c>
      <c r="G91" s="7">
        <v>0</v>
      </c>
      <c r="H91" s="7">
        <v>2094685</v>
      </c>
    </row>
    <row r="92" spans="5:8" x14ac:dyDescent="0.25">
      <c r="E92" s="9" t="s">
        <v>170</v>
      </c>
      <c r="F92" s="7">
        <v>1750274.82</v>
      </c>
      <c r="G92" s="7">
        <v>0</v>
      </c>
      <c r="H92" s="7">
        <v>1750274.82</v>
      </c>
    </row>
    <row r="93" spans="5:8" x14ac:dyDescent="0.25">
      <c r="E93" s="9" t="s">
        <v>172</v>
      </c>
      <c r="F93" s="7">
        <v>515521.52</v>
      </c>
      <c r="G93" s="7">
        <v>0</v>
      </c>
      <c r="H93" s="7">
        <v>515521.52</v>
      </c>
    </row>
    <row r="94" spans="5:8" x14ac:dyDescent="0.25">
      <c r="E94" s="9" t="s">
        <v>174</v>
      </c>
      <c r="F94" s="7">
        <v>857852208.39999998</v>
      </c>
      <c r="G94" s="7">
        <v>55680311.210000001</v>
      </c>
      <c r="H94" s="7">
        <v>802171897.19000006</v>
      </c>
    </row>
    <row r="95" spans="5:8" x14ac:dyDescent="0.25">
      <c r="E95" s="9" t="s">
        <v>176</v>
      </c>
      <c r="F95" s="7">
        <v>412883526.22000003</v>
      </c>
      <c r="G95" s="7">
        <v>147246781.08000001</v>
      </c>
      <c r="H95" s="7">
        <v>265636745.13999999</v>
      </c>
    </row>
    <row r="96" spans="5:8" x14ac:dyDescent="0.25">
      <c r="E96" s="9" t="s">
        <v>178</v>
      </c>
      <c r="F96" s="7">
        <v>831155489.94000006</v>
      </c>
      <c r="G96" s="7">
        <v>507940956.93000001</v>
      </c>
      <c r="H96" s="7">
        <v>323214533.00999999</v>
      </c>
    </row>
    <row r="97" spans="5:8" x14ac:dyDescent="0.25">
      <c r="E97" s="9" t="s">
        <v>298</v>
      </c>
      <c r="F97" s="7">
        <v>25225668</v>
      </c>
      <c r="G97" s="7">
        <v>6256769.6399999997</v>
      </c>
      <c r="H97" s="7">
        <v>15219308.32</v>
      </c>
    </row>
    <row r="98" spans="5:8" x14ac:dyDescent="0.25">
      <c r="E98" s="9" t="s">
        <v>368</v>
      </c>
      <c r="F98" s="7">
        <v>5000000</v>
      </c>
      <c r="G98" s="7">
        <v>0</v>
      </c>
      <c r="H98" s="7">
        <v>5000000</v>
      </c>
    </row>
    <row r="99" spans="5:8" x14ac:dyDescent="0.25">
      <c r="E99" s="9" t="s">
        <v>369</v>
      </c>
      <c r="F99" s="7">
        <v>18900000</v>
      </c>
      <c r="G99" s="7">
        <v>0</v>
      </c>
      <c r="H99" s="7">
        <v>18900000</v>
      </c>
    </row>
    <row r="100" spans="5:8" x14ac:dyDescent="0.25">
      <c r="E100" s="9" t="s">
        <v>370</v>
      </c>
      <c r="F100" s="7">
        <v>282921274</v>
      </c>
      <c r="G100" s="7">
        <v>537120</v>
      </c>
      <c r="H100" s="7">
        <v>96215230.400000006</v>
      </c>
    </row>
    <row r="101" spans="5:8" x14ac:dyDescent="0.25">
      <c r="E101" s="9" t="s">
        <v>371</v>
      </c>
      <c r="F101" s="7">
        <v>0</v>
      </c>
      <c r="G101" s="7">
        <v>0</v>
      </c>
      <c r="H101" s="7">
        <v>0</v>
      </c>
    </row>
    <row r="102" spans="5:8" x14ac:dyDescent="0.25">
      <c r="E102" s="9" t="s">
        <v>372</v>
      </c>
      <c r="F102" s="7">
        <v>0</v>
      </c>
      <c r="G102" s="7">
        <v>0</v>
      </c>
      <c r="H102" s="7">
        <v>0</v>
      </c>
    </row>
    <row r="103" spans="5:8" x14ac:dyDescent="0.25">
      <c r="E103" s="16" t="s">
        <v>189</v>
      </c>
      <c r="F103" s="17">
        <v>25496917138.980003</v>
      </c>
      <c r="G103" s="17">
        <v>3754316824.1599989</v>
      </c>
      <c r="H103" s="17">
        <v>13372708160.359993</v>
      </c>
    </row>
  </sheetData>
  <mergeCells count="5">
    <mergeCell ref="B1:P1"/>
    <mergeCell ref="B2:P2"/>
    <mergeCell ref="B3:P3"/>
    <mergeCell ref="C5:F6"/>
    <mergeCell ref="I5:L6"/>
  </mergeCells>
  <pageMargins left="0.70866141732283472" right="0.70866141732283472" top="0.74803149606299213" bottom="0.74803149606299213" header="0.31496062992125984" footer="0.31496062992125984"/>
  <pageSetup paperSize="9" scale="38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1ADF-2F02-438D-AAA0-D47B89D8E3F8}">
  <sheetPr>
    <tabColor theme="8" tint="-0.249977111117893"/>
    <pageSetUpPr fitToPage="1"/>
  </sheetPr>
  <dimension ref="B1:P44"/>
  <sheetViews>
    <sheetView showGridLines="0" tabSelected="1" topLeftCell="B1" workbookViewId="0">
      <selection activeCell="S7" sqref="S7"/>
    </sheetView>
  </sheetViews>
  <sheetFormatPr baseColWidth="10" defaultRowHeight="13.2" x14ac:dyDescent="0.25"/>
  <cols>
    <col min="4" max="4" width="31.88671875" customWidth="1"/>
    <col min="5" max="5" width="9.109375" customWidth="1"/>
    <col min="6" max="6" width="72" bestFit="1" customWidth="1"/>
    <col min="7" max="7" width="22.88671875" bestFit="1" customWidth="1"/>
    <col min="8" max="8" width="15.33203125" bestFit="1" customWidth="1"/>
    <col min="9" max="9" width="15.109375" hidden="1" customWidth="1"/>
    <col min="10" max="10" width="12.109375" bestFit="1" customWidth="1"/>
    <col min="11" max="11" width="5.44140625" customWidth="1"/>
    <col min="12" max="12" width="6.44140625" customWidth="1"/>
  </cols>
  <sheetData>
    <row r="1" spans="2:16" ht="16.8" x14ac:dyDescent="0.3">
      <c r="B1" s="51" t="s">
        <v>198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22"/>
      <c r="N1" s="22"/>
      <c r="O1" s="22"/>
      <c r="P1" s="22"/>
    </row>
    <row r="2" spans="2:16" ht="16.8" x14ac:dyDescent="0.3">
      <c r="B2" s="51" t="s">
        <v>357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22"/>
      <c r="N2" s="22"/>
      <c r="O2" s="22"/>
      <c r="P2" s="22"/>
    </row>
    <row r="3" spans="2:16" ht="16.8" x14ac:dyDescent="0.3">
      <c r="B3" s="51" t="s">
        <v>382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22"/>
      <c r="N3" s="22"/>
      <c r="O3" s="22"/>
      <c r="P3" s="22"/>
    </row>
    <row r="6" spans="2:16" ht="16.8" x14ac:dyDescent="0.3">
      <c r="F6" s="24" t="s">
        <v>188</v>
      </c>
      <c r="G6" s="23" t="s">
        <v>292</v>
      </c>
      <c r="H6" s="23" t="s">
        <v>293</v>
      </c>
      <c r="I6" s="23" t="s">
        <v>294</v>
      </c>
      <c r="J6" s="47" t="s">
        <v>356</v>
      </c>
    </row>
    <row r="7" spans="2:16" x14ac:dyDescent="0.25">
      <c r="F7" s="6" t="s">
        <v>223</v>
      </c>
      <c r="G7" s="7">
        <v>48638266</v>
      </c>
      <c r="H7" s="7">
        <v>29294277.07</v>
      </c>
      <c r="I7" s="8">
        <v>0.38743134736752333</v>
      </c>
      <c r="J7" s="8">
        <v>0.39771131910829222</v>
      </c>
      <c r="K7" s="46"/>
    </row>
    <row r="8" spans="2:16" x14ac:dyDescent="0.25">
      <c r="F8" s="6" t="s">
        <v>222</v>
      </c>
      <c r="G8" s="7">
        <v>4000000</v>
      </c>
      <c r="H8" s="7">
        <v>2197781.42</v>
      </c>
      <c r="I8" s="8">
        <v>0.45055464500000003</v>
      </c>
      <c r="J8" s="8">
        <v>0.45055464500000003</v>
      </c>
      <c r="K8" s="46"/>
    </row>
    <row r="9" spans="2:16" x14ac:dyDescent="0.25">
      <c r="F9" s="6" t="s">
        <v>281</v>
      </c>
      <c r="G9" s="7">
        <v>4591000</v>
      </c>
      <c r="H9" s="7">
        <v>1300000</v>
      </c>
      <c r="I9" s="8">
        <v>0</v>
      </c>
      <c r="J9" s="8">
        <v>0.71683729035068611</v>
      </c>
      <c r="K9" s="46"/>
    </row>
    <row r="10" spans="2:16" x14ac:dyDescent="0.25">
      <c r="F10" s="6" t="s">
        <v>277</v>
      </c>
      <c r="G10" s="7">
        <v>36472628.719999999</v>
      </c>
      <c r="H10" s="7">
        <v>0</v>
      </c>
      <c r="I10" s="8">
        <v>1</v>
      </c>
      <c r="J10" s="8">
        <v>1</v>
      </c>
      <c r="K10" s="46"/>
    </row>
    <row r="11" spans="2:16" x14ac:dyDescent="0.25">
      <c r="F11" s="6" t="s">
        <v>276</v>
      </c>
      <c r="G11" s="7">
        <v>71647975</v>
      </c>
      <c r="H11" s="7">
        <v>51647975.039999999</v>
      </c>
      <c r="I11" s="8">
        <v>0.27914257116129243</v>
      </c>
      <c r="J11" s="8">
        <v>0.27914257116129243</v>
      </c>
      <c r="K11" s="46"/>
    </row>
    <row r="12" spans="2:16" x14ac:dyDescent="0.25">
      <c r="F12" s="6" t="s">
        <v>260</v>
      </c>
      <c r="G12" s="7">
        <v>3720672692</v>
      </c>
      <c r="H12" s="7">
        <v>2976434731.0100002</v>
      </c>
      <c r="I12" s="8">
        <v>0.19986653558345305</v>
      </c>
      <c r="J12" s="8">
        <v>0.20002779674498705</v>
      </c>
      <c r="K12" s="46"/>
    </row>
    <row r="13" spans="2:16" x14ac:dyDescent="0.25">
      <c r="F13" s="6" t="s">
        <v>264</v>
      </c>
      <c r="G13" s="7">
        <v>770234664</v>
      </c>
      <c r="H13" s="7">
        <v>377446371.04000002</v>
      </c>
      <c r="I13" s="8">
        <v>0.50163516525400098</v>
      </c>
      <c r="J13" s="8">
        <v>0.5099592517949828</v>
      </c>
      <c r="K13" s="46"/>
    </row>
    <row r="14" spans="2:16" x14ac:dyDescent="0.25">
      <c r="F14" s="6" t="s">
        <v>261</v>
      </c>
      <c r="G14" s="7">
        <v>6282000</v>
      </c>
      <c r="H14" s="7">
        <v>3376434.1500000004</v>
      </c>
      <c r="I14" s="8">
        <v>0.46252242120343834</v>
      </c>
      <c r="J14" s="8">
        <v>0.46252242120343834</v>
      </c>
      <c r="K14" s="46"/>
    </row>
    <row r="15" spans="2:16" x14ac:dyDescent="0.25">
      <c r="F15" s="6" t="s">
        <v>226</v>
      </c>
      <c r="G15" s="7">
        <v>1992322572</v>
      </c>
      <c r="H15" s="7">
        <v>1081275907.0599999</v>
      </c>
      <c r="I15" s="8">
        <v>0.45622731615570938</v>
      </c>
      <c r="J15" s="8">
        <v>0.45727869459685067</v>
      </c>
      <c r="K15" s="46"/>
    </row>
    <row r="16" spans="2:16" x14ac:dyDescent="0.25">
      <c r="F16" s="6" t="s">
        <v>280</v>
      </c>
      <c r="G16" s="7">
        <v>137420679.49000001</v>
      </c>
      <c r="H16" s="7">
        <v>674218</v>
      </c>
      <c r="I16" s="8">
        <v>0.99509376607289257</v>
      </c>
      <c r="J16" s="8">
        <v>0.99509376607289257</v>
      </c>
      <c r="K16" s="46"/>
    </row>
    <row r="17" spans="6:11" x14ac:dyDescent="0.25">
      <c r="F17" s="6" t="s">
        <v>273</v>
      </c>
      <c r="G17" s="7">
        <v>75009147.379999995</v>
      </c>
      <c r="H17" s="7">
        <v>1353454.54</v>
      </c>
      <c r="I17" s="8">
        <v>0.90998929762798231</v>
      </c>
      <c r="J17" s="8">
        <v>0.98195614018723154</v>
      </c>
      <c r="K17" s="46"/>
    </row>
    <row r="18" spans="6:11" x14ac:dyDescent="0.25">
      <c r="F18" s="6" t="s">
        <v>285</v>
      </c>
      <c r="G18" s="7">
        <v>2878530072</v>
      </c>
      <c r="H18" s="7">
        <v>1816065683</v>
      </c>
      <c r="I18" s="8">
        <v>0.26118900938826117</v>
      </c>
      <c r="J18" s="8">
        <v>0.3690996315566718</v>
      </c>
      <c r="K18" s="46"/>
    </row>
    <row r="19" spans="6:11" x14ac:dyDescent="0.25">
      <c r="F19" s="6" t="s">
        <v>220</v>
      </c>
      <c r="G19" s="7">
        <v>45000000</v>
      </c>
      <c r="H19" s="7">
        <v>0.06</v>
      </c>
      <c r="I19" s="8">
        <v>0.99999999866666667</v>
      </c>
      <c r="J19" s="8">
        <v>0.99999999866666667</v>
      </c>
      <c r="K19" s="46"/>
    </row>
    <row r="20" spans="6:11" x14ac:dyDescent="0.25">
      <c r="F20" s="6" t="s">
        <v>283</v>
      </c>
      <c r="G20" s="7">
        <v>308245832</v>
      </c>
      <c r="H20" s="7">
        <v>197213753.65000001</v>
      </c>
      <c r="I20" s="8">
        <v>0.20251577825065289</v>
      </c>
      <c r="J20" s="8">
        <v>0.36020626014498713</v>
      </c>
      <c r="K20" s="46"/>
    </row>
    <row r="21" spans="6:11" x14ac:dyDescent="0.25">
      <c r="F21" s="6" t="s">
        <v>272</v>
      </c>
      <c r="G21" s="7">
        <v>15004600</v>
      </c>
      <c r="H21" s="7">
        <v>62100</v>
      </c>
      <c r="I21" s="8">
        <v>0.99586126921077534</v>
      </c>
      <c r="J21" s="8">
        <v>0.99586126921077534</v>
      </c>
      <c r="K21" s="46"/>
    </row>
    <row r="22" spans="6:11" x14ac:dyDescent="0.25">
      <c r="F22" s="6" t="s">
        <v>340</v>
      </c>
      <c r="G22" s="7">
        <v>56678062.899999999</v>
      </c>
      <c r="H22" s="7">
        <v>17739722.989999998</v>
      </c>
      <c r="I22" s="8">
        <v>0.45418902628021895</v>
      </c>
      <c r="J22" s="8">
        <v>0.6870090105002512</v>
      </c>
      <c r="K22" s="46"/>
    </row>
    <row r="23" spans="6:11" x14ac:dyDescent="0.25">
      <c r="F23" s="6" t="s">
        <v>341</v>
      </c>
      <c r="G23" s="7">
        <v>47583250</v>
      </c>
      <c r="H23" s="7">
        <v>44632791.75</v>
      </c>
      <c r="I23" s="8">
        <v>6.2006236438242449E-2</v>
      </c>
      <c r="J23" s="8">
        <v>6.2006236438242449E-2</v>
      </c>
      <c r="K23" s="46"/>
    </row>
    <row r="24" spans="6:11" x14ac:dyDescent="0.25">
      <c r="F24" s="6" t="s">
        <v>355</v>
      </c>
      <c r="G24" s="7">
        <v>4553900</v>
      </c>
      <c r="H24" s="7">
        <v>0</v>
      </c>
      <c r="I24" s="8">
        <v>0</v>
      </c>
      <c r="J24" s="8">
        <v>1</v>
      </c>
      <c r="K24" s="46"/>
    </row>
    <row r="25" spans="6:11" x14ac:dyDescent="0.25">
      <c r="F25" s="6" t="s">
        <v>360</v>
      </c>
      <c r="G25" s="7">
        <v>50112658.509999998</v>
      </c>
      <c r="H25" s="7">
        <v>38947682.950000003</v>
      </c>
      <c r="I25" s="8">
        <v>0.22279751048873261</v>
      </c>
      <c r="J25" s="8">
        <v>0.2227975104887325</v>
      </c>
    </row>
    <row r="26" spans="6:11" x14ac:dyDescent="0.25">
      <c r="F26" s="6" t="s">
        <v>189</v>
      </c>
      <c r="G26" s="7">
        <v>10273000000</v>
      </c>
      <c r="H26" s="7">
        <v>6639662883.7300005</v>
      </c>
      <c r="I26" s="8">
        <v>0.31520107751095106</v>
      </c>
      <c r="J26" s="8">
        <v>0.35367829419546387</v>
      </c>
    </row>
    <row r="44" ht="23.4" customHeight="1" x14ac:dyDescent="0.25"/>
  </sheetData>
  <mergeCells count="3">
    <mergeCell ref="B1:L1"/>
    <mergeCell ref="B2:L2"/>
    <mergeCell ref="B3:L3"/>
  </mergeCells>
  <pageMargins left="0.70866141732283472" right="0.70866141732283472" top="0.74803149606299213" bottom="0.74803149606299213" header="0.31496062992125984" footer="0.31496062992125984"/>
  <pageSetup paperSize="9" scale="62" orientation="landscape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21369-6791-4EF5-B419-28129900D157}">
  <dimension ref="G13:M22"/>
  <sheetViews>
    <sheetView workbookViewId="0">
      <selection activeCell="K20" sqref="K20"/>
    </sheetView>
  </sheetViews>
  <sheetFormatPr baseColWidth="10" defaultRowHeight="13.2" x14ac:dyDescent="0.25"/>
  <cols>
    <col min="7" max="12" width="13.88671875" bestFit="1" customWidth="1"/>
  </cols>
  <sheetData>
    <row r="13" spans="7:12" x14ac:dyDescent="0.25">
      <c r="G13" s="44" t="s">
        <v>383</v>
      </c>
      <c r="H13" s="44" t="s">
        <v>384</v>
      </c>
      <c r="I13" s="44" t="s">
        <v>385</v>
      </c>
      <c r="K13" s="44" t="s">
        <v>386</v>
      </c>
      <c r="L13" s="44"/>
    </row>
    <row r="14" spans="7:12" x14ac:dyDescent="0.25">
      <c r="G14" s="44"/>
      <c r="H14" s="44"/>
      <c r="I14" s="44"/>
      <c r="J14" s="44"/>
      <c r="K14" s="44"/>
      <c r="L14" s="44"/>
    </row>
    <row r="15" spans="7:12" x14ac:dyDescent="0.25">
      <c r="G15" s="44">
        <v>4553900</v>
      </c>
      <c r="H15" s="44">
        <v>0</v>
      </c>
      <c r="I15" s="44">
        <v>0</v>
      </c>
      <c r="J15" s="44">
        <f>+G15-H15-I15</f>
        <v>4553900</v>
      </c>
      <c r="K15" s="44">
        <f>+G15</f>
        <v>4553900</v>
      </c>
      <c r="L15" s="44">
        <f>(+J15/K15)*100</f>
        <v>100</v>
      </c>
    </row>
    <row r="16" spans="7:12" x14ac:dyDescent="0.25">
      <c r="G16" s="44"/>
      <c r="H16" s="44"/>
      <c r="I16" s="44"/>
      <c r="J16" s="44"/>
      <c r="K16" s="44">
        <f t="shared" ref="K16" si="0">+G16</f>
        <v>0</v>
      </c>
      <c r="L16" s="44" t="e">
        <f t="shared" ref="L16" si="1">(+J16/K16)*100</f>
        <v>#DIV/0!</v>
      </c>
    </row>
    <row r="17" spans="7:13" x14ac:dyDescent="0.25">
      <c r="G17" s="44">
        <v>5172000</v>
      </c>
      <c r="H17" s="44">
        <v>2371419.16</v>
      </c>
      <c r="I17" s="44">
        <f>+I22</f>
        <v>2427897.2999999998</v>
      </c>
      <c r="J17" s="49">
        <f>+G17-H17-I17</f>
        <v>372683.54000000004</v>
      </c>
      <c r="K17" s="44">
        <f>+G17</f>
        <v>5172000</v>
      </c>
      <c r="L17" s="44">
        <f>+J17/K17</f>
        <v>7.2057915699922662E-2</v>
      </c>
      <c r="M17">
        <f>+L17*100</f>
        <v>7.2057915699922663</v>
      </c>
    </row>
    <row r="18" spans="7:13" x14ac:dyDescent="0.25">
      <c r="G18" s="44"/>
      <c r="H18" s="44"/>
      <c r="I18" s="44"/>
      <c r="J18" s="44"/>
      <c r="K18" s="44"/>
      <c r="L18" s="44"/>
    </row>
    <row r="20" spans="7:13" x14ac:dyDescent="0.25">
      <c r="I20">
        <v>2066815.22</v>
      </c>
    </row>
    <row r="21" spans="7:13" x14ac:dyDescent="0.25">
      <c r="I21">
        <v>361082.08</v>
      </c>
    </row>
    <row r="22" spans="7:13" x14ac:dyDescent="0.25">
      <c r="I22">
        <f>SUM(I20:I21)</f>
        <v>2427897.2999999998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6CA1-890D-455F-98A7-2BE77E77B4D3}">
  <dimension ref="A1:P159"/>
  <sheetViews>
    <sheetView topLeftCell="B1" workbookViewId="0">
      <pane ySplit="1" topLeftCell="A135" activePane="bottomLeft" state="frozen"/>
      <selection pane="bottomLeft" activeCell="O160" sqref="O160"/>
    </sheetView>
  </sheetViews>
  <sheetFormatPr baseColWidth="10" defaultRowHeight="13.2" x14ac:dyDescent="0.25"/>
  <cols>
    <col min="1" max="1" width="25.33203125" customWidth="1"/>
    <col min="2" max="2" width="20.109375" customWidth="1"/>
    <col min="3" max="4" width="11.6640625" bestFit="1" customWidth="1"/>
    <col min="6" max="6" width="19.33203125" bestFit="1" customWidth="1"/>
    <col min="7" max="7" width="14.109375" bestFit="1" customWidth="1"/>
    <col min="8" max="8" width="15.33203125" customWidth="1"/>
    <col min="9" max="9" width="27.44140625" bestFit="1" customWidth="1"/>
    <col min="10" max="10" width="17.6640625" bestFit="1" customWidth="1"/>
    <col min="11" max="11" width="20.6640625" bestFit="1" customWidth="1"/>
    <col min="12" max="12" width="19.44140625" bestFit="1" customWidth="1"/>
    <col min="13" max="14" width="16.6640625" bestFit="1" customWidth="1"/>
    <col min="15" max="15" width="16" customWidth="1"/>
    <col min="16" max="16" width="12.5546875" bestFit="1" customWidth="1"/>
  </cols>
  <sheetData>
    <row r="1" spans="1:16" x14ac:dyDescent="0.25">
      <c r="A1" s="1" t="s">
        <v>348</v>
      </c>
      <c r="B1" s="1" t="s">
        <v>205</v>
      </c>
      <c r="C1" s="1" t="s">
        <v>206</v>
      </c>
      <c r="D1" s="1" t="s">
        <v>207</v>
      </c>
      <c r="E1" s="1" t="s">
        <v>208</v>
      </c>
      <c r="F1" s="1" t="s">
        <v>209</v>
      </c>
      <c r="G1" s="1" t="s">
        <v>210</v>
      </c>
      <c r="H1" s="1" t="s">
        <v>211</v>
      </c>
      <c r="I1" s="1" t="s">
        <v>212</v>
      </c>
      <c r="J1" s="1" t="s">
        <v>213</v>
      </c>
      <c r="K1" s="1" t="s">
        <v>214</v>
      </c>
      <c r="L1" s="1" t="s">
        <v>215</v>
      </c>
      <c r="M1" s="1" t="s">
        <v>350</v>
      </c>
      <c r="N1" s="1" t="s">
        <v>216</v>
      </c>
      <c r="O1" s="1" t="s">
        <v>217</v>
      </c>
      <c r="P1" s="1" t="s">
        <v>218</v>
      </c>
    </row>
    <row r="2" spans="1:16" x14ac:dyDescent="0.25">
      <c r="A2" s="1" t="s">
        <v>305</v>
      </c>
      <c r="B2" s="1" t="s">
        <v>17</v>
      </c>
      <c r="C2" s="1">
        <v>1</v>
      </c>
      <c r="D2" s="1">
        <v>1</v>
      </c>
      <c r="E2" s="1" t="s">
        <v>260</v>
      </c>
      <c r="F2" s="38">
        <v>2126201452</v>
      </c>
      <c r="G2" s="38">
        <v>5275850</v>
      </c>
      <c r="H2" s="1">
        <v>0</v>
      </c>
      <c r="I2" s="1">
        <v>0</v>
      </c>
      <c r="J2" s="38">
        <v>2131477302</v>
      </c>
      <c r="K2" s="1">
        <v>0</v>
      </c>
      <c r="L2" s="1">
        <v>0</v>
      </c>
      <c r="M2" s="1">
        <v>0</v>
      </c>
      <c r="N2" s="1">
        <v>0</v>
      </c>
      <c r="O2" s="38">
        <v>2131477302</v>
      </c>
      <c r="P2" s="1">
        <v>0</v>
      </c>
    </row>
    <row r="3" spans="1:16" x14ac:dyDescent="0.25">
      <c r="A3" s="1" t="s">
        <v>305</v>
      </c>
      <c r="B3" s="1" t="s">
        <v>17</v>
      </c>
      <c r="C3" s="1">
        <v>1</v>
      </c>
      <c r="D3" s="1">
        <v>1</v>
      </c>
      <c r="E3" s="1" t="s">
        <v>285</v>
      </c>
      <c r="F3" s="38">
        <v>1489008284</v>
      </c>
      <c r="G3" s="1">
        <v>0</v>
      </c>
      <c r="H3" s="1">
        <v>0</v>
      </c>
      <c r="I3" s="1">
        <v>0</v>
      </c>
      <c r="J3" s="38">
        <v>1489008284</v>
      </c>
      <c r="K3" s="1">
        <v>0</v>
      </c>
      <c r="L3" s="1">
        <v>0</v>
      </c>
      <c r="M3" s="38">
        <v>-61145748</v>
      </c>
      <c r="N3" s="1">
        <v>0</v>
      </c>
      <c r="O3" s="38">
        <v>1427862536</v>
      </c>
      <c r="P3" s="1">
        <v>0</v>
      </c>
    </row>
    <row r="4" spans="1:16" x14ac:dyDescent="0.25">
      <c r="A4" s="1" t="s">
        <v>358</v>
      </c>
      <c r="B4" s="1" t="s">
        <v>359</v>
      </c>
      <c r="C4" s="1">
        <v>1</v>
      </c>
      <c r="D4" s="1">
        <v>1</v>
      </c>
      <c r="E4" s="1" t="s">
        <v>260</v>
      </c>
      <c r="F4" s="1">
        <v>0</v>
      </c>
      <c r="G4" s="38">
        <v>5000000</v>
      </c>
      <c r="H4" s="1">
        <v>0</v>
      </c>
      <c r="I4" s="1">
        <v>0</v>
      </c>
      <c r="J4" s="38">
        <v>5000000</v>
      </c>
      <c r="K4" s="1">
        <v>0</v>
      </c>
      <c r="L4" s="1">
        <v>0</v>
      </c>
      <c r="M4" s="1">
        <v>0</v>
      </c>
      <c r="N4" s="1">
        <v>0</v>
      </c>
      <c r="O4" s="38">
        <v>5000000</v>
      </c>
      <c r="P4" s="1">
        <v>0</v>
      </c>
    </row>
    <row r="5" spans="1:16" x14ac:dyDescent="0.25">
      <c r="A5" s="1" t="s">
        <v>306</v>
      </c>
      <c r="B5" s="1" t="s">
        <v>19</v>
      </c>
      <c r="C5" s="1">
        <v>1</v>
      </c>
      <c r="D5" s="1">
        <v>1</v>
      </c>
      <c r="E5" s="1" t="s">
        <v>260</v>
      </c>
      <c r="F5" s="38">
        <v>15000000</v>
      </c>
      <c r="G5" s="1">
        <v>0</v>
      </c>
      <c r="H5" s="1">
        <v>0</v>
      </c>
      <c r="I5" s="1">
        <v>0</v>
      </c>
      <c r="J5" s="38">
        <v>15000000</v>
      </c>
      <c r="K5" s="1">
        <v>0</v>
      </c>
      <c r="L5" s="1">
        <v>0</v>
      </c>
      <c r="M5" s="1">
        <v>0</v>
      </c>
      <c r="N5" s="1">
        <v>0</v>
      </c>
      <c r="O5" s="38">
        <v>15000000</v>
      </c>
      <c r="P5" s="1">
        <v>0</v>
      </c>
    </row>
    <row r="6" spans="1:16" x14ac:dyDescent="0.25">
      <c r="A6" s="1" t="s">
        <v>307</v>
      </c>
      <c r="B6" s="1" t="s">
        <v>227</v>
      </c>
      <c r="C6" s="1">
        <v>1</v>
      </c>
      <c r="D6" s="1">
        <v>1</v>
      </c>
      <c r="E6" s="1" t="s">
        <v>260</v>
      </c>
      <c r="F6" s="38">
        <v>154315104</v>
      </c>
      <c r="G6" s="1">
        <v>0</v>
      </c>
      <c r="H6" s="1">
        <v>0</v>
      </c>
      <c r="I6" s="1">
        <v>0</v>
      </c>
      <c r="J6" s="38">
        <v>154315104</v>
      </c>
      <c r="K6" s="1">
        <v>0</v>
      </c>
      <c r="L6" s="1">
        <v>0</v>
      </c>
      <c r="M6" s="1">
        <v>0</v>
      </c>
      <c r="N6" s="1">
        <v>0</v>
      </c>
      <c r="O6" s="38">
        <v>154315104</v>
      </c>
      <c r="P6" s="1">
        <v>0</v>
      </c>
    </row>
    <row r="7" spans="1:16" x14ac:dyDescent="0.25">
      <c r="A7" s="1" t="s">
        <v>308</v>
      </c>
      <c r="B7" s="1" t="s">
        <v>228</v>
      </c>
      <c r="C7" s="1">
        <v>1</v>
      </c>
      <c r="D7" s="1">
        <v>1</v>
      </c>
      <c r="E7" s="1" t="s">
        <v>260</v>
      </c>
      <c r="F7" s="38">
        <v>198381030</v>
      </c>
      <c r="G7" s="1">
        <v>0</v>
      </c>
      <c r="H7" s="1">
        <v>0</v>
      </c>
      <c r="I7" s="1">
        <v>0</v>
      </c>
      <c r="J7" s="38">
        <v>198381030</v>
      </c>
      <c r="K7" s="1">
        <v>0</v>
      </c>
      <c r="L7" s="1">
        <v>0</v>
      </c>
      <c r="M7" s="1">
        <v>0</v>
      </c>
      <c r="N7" s="1">
        <v>0</v>
      </c>
      <c r="O7" s="38">
        <v>198381030</v>
      </c>
      <c r="P7" s="1">
        <v>0</v>
      </c>
    </row>
    <row r="8" spans="1:16" x14ac:dyDescent="0.25">
      <c r="A8" s="1" t="s">
        <v>309</v>
      </c>
      <c r="B8" s="1" t="s">
        <v>25</v>
      </c>
      <c r="C8" s="1">
        <v>1</v>
      </c>
      <c r="D8" s="1">
        <v>1</v>
      </c>
      <c r="E8" s="1" t="s">
        <v>260</v>
      </c>
      <c r="F8" s="38">
        <v>223799618</v>
      </c>
      <c r="G8" s="1">
        <v>0</v>
      </c>
      <c r="H8" s="1">
        <v>0</v>
      </c>
      <c r="I8" s="1">
        <v>0</v>
      </c>
      <c r="J8" s="38">
        <v>223799618</v>
      </c>
      <c r="K8" s="1">
        <v>0</v>
      </c>
      <c r="L8" s="1">
        <v>0</v>
      </c>
      <c r="M8" s="1">
        <v>0</v>
      </c>
      <c r="N8" s="1">
        <v>0</v>
      </c>
      <c r="O8" s="38">
        <v>223799618</v>
      </c>
      <c r="P8" s="1">
        <v>0</v>
      </c>
    </row>
    <row r="9" spans="1:16" x14ac:dyDescent="0.25">
      <c r="A9" s="1" t="s">
        <v>309</v>
      </c>
      <c r="B9" s="1" t="s">
        <v>25</v>
      </c>
      <c r="C9" s="1">
        <v>1</v>
      </c>
      <c r="D9" s="1">
        <v>1</v>
      </c>
      <c r="E9" s="1" t="s">
        <v>285</v>
      </c>
      <c r="F9" s="38">
        <v>134902656</v>
      </c>
      <c r="G9" s="1">
        <v>0</v>
      </c>
      <c r="H9" s="1">
        <v>0</v>
      </c>
      <c r="I9" s="1">
        <v>0</v>
      </c>
      <c r="J9" s="38">
        <v>134902656</v>
      </c>
      <c r="K9" s="1">
        <v>0</v>
      </c>
      <c r="L9" s="1">
        <v>0</v>
      </c>
      <c r="M9" s="38">
        <v>-5095480</v>
      </c>
      <c r="N9" s="1">
        <v>0</v>
      </c>
      <c r="O9" s="38">
        <v>129807176</v>
      </c>
      <c r="P9" s="1">
        <v>0</v>
      </c>
    </row>
    <row r="10" spans="1:16" x14ac:dyDescent="0.25">
      <c r="A10" s="1" t="s">
        <v>310</v>
      </c>
      <c r="B10" s="1" t="s">
        <v>27</v>
      </c>
      <c r="C10" s="1">
        <v>1</v>
      </c>
      <c r="D10" s="1">
        <v>1</v>
      </c>
      <c r="E10" s="1" t="s">
        <v>260</v>
      </c>
      <c r="F10" s="38">
        <v>187024484</v>
      </c>
      <c r="G10" s="38">
        <v>-10275850</v>
      </c>
      <c r="H10" s="1">
        <v>0</v>
      </c>
      <c r="I10" s="1">
        <v>0</v>
      </c>
      <c r="J10" s="38">
        <v>176748634</v>
      </c>
      <c r="K10" s="1">
        <v>0</v>
      </c>
      <c r="L10" s="1">
        <v>0</v>
      </c>
      <c r="M10" s="38">
        <v>600000</v>
      </c>
      <c r="N10" s="1">
        <v>0</v>
      </c>
      <c r="O10" s="38">
        <v>176748634</v>
      </c>
      <c r="P10" s="1">
        <v>0</v>
      </c>
    </row>
    <row r="11" spans="1:16" x14ac:dyDescent="0.25">
      <c r="A11" s="1" t="s">
        <v>310</v>
      </c>
      <c r="B11" s="1" t="s">
        <v>27</v>
      </c>
      <c r="C11" s="1">
        <v>1</v>
      </c>
      <c r="D11" s="1">
        <v>1</v>
      </c>
      <c r="E11" s="1" t="s">
        <v>285</v>
      </c>
      <c r="F11" s="38">
        <v>124369589</v>
      </c>
      <c r="G11" s="1">
        <v>0</v>
      </c>
      <c r="H11" s="1">
        <v>0</v>
      </c>
      <c r="I11" s="1">
        <v>0</v>
      </c>
      <c r="J11" s="38">
        <v>124369589</v>
      </c>
      <c r="K11" s="1">
        <v>0</v>
      </c>
      <c r="L11" s="1">
        <v>0</v>
      </c>
      <c r="M11" s="1">
        <v>0</v>
      </c>
      <c r="N11" s="1">
        <v>0</v>
      </c>
      <c r="O11" s="38">
        <v>124369589</v>
      </c>
      <c r="P11" s="1">
        <v>0</v>
      </c>
    </row>
    <row r="12" spans="1:16" x14ac:dyDescent="0.25">
      <c r="A12" s="1" t="s">
        <v>311</v>
      </c>
      <c r="B12" s="1" t="s">
        <v>29</v>
      </c>
      <c r="C12" s="1">
        <v>1</v>
      </c>
      <c r="D12" s="1">
        <v>1</v>
      </c>
      <c r="E12" s="1" t="s">
        <v>260</v>
      </c>
      <c r="F12" s="38">
        <v>47173842</v>
      </c>
      <c r="G12" s="1">
        <v>0</v>
      </c>
      <c r="H12" s="1">
        <v>0</v>
      </c>
      <c r="I12" s="1">
        <v>0</v>
      </c>
      <c r="J12" s="38">
        <v>47173842</v>
      </c>
      <c r="K12" s="1">
        <v>0</v>
      </c>
      <c r="L12" s="1">
        <v>0</v>
      </c>
      <c r="M12" s="1">
        <v>0</v>
      </c>
      <c r="N12" s="1">
        <v>0</v>
      </c>
      <c r="O12" s="38">
        <v>47173842</v>
      </c>
      <c r="P12" s="1">
        <v>0</v>
      </c>
    </row>
    <row r="13" spans="1:16" x14ac:dyDescent="0.25">
      <c r="A13" s="1" t="s">
        <v>229</v>
      </c>
      <c r="B13" s="1" t="s">
        <v>230</v>
      </c>
      <c r="C13" s="1">
        <v>1</v>
      </c>
      <c r="D13" s="1">
        <v>1</v>
      </c>
      <c r="E13" s="1" t="s">
        <v>260</v>
      </c>
      <c r="F13" s="38">
        <v>252348872</v>
      </c>
      <c r="G13" s="1">
        <v>0</v>
      </c>
      <c r="H13" s="1">
        <v>0</v>
      </c>
      <c r="I13" s="1">
        <v>0</v>
      </c>
      <c r="J13" s="38">
        <v>252348872</v>
      </c>
      <c r="K13" s="1">
        <v>0</v>
      </c>
      <c r="L13" s="38">
        <v>252348872</v>
      </c>
      <c r="M13" s="1">
        <v>0</v>
      </c>
      <c r="N13" s="1">
        <v>0</v>
      </c>
      <c r="O13" s="1">
        <v>0</v>
      </c>
      <c r="P13" s="1">
        <v>100</v>
      </c>
    </row>
    <row r="14" spans="1:16" x14ac:dyDescent="0.25">
      <c r="A14" s="1" t="s">
        <v>229</v>
      </c>
      <c r="B14" s="1" t="s">
        <v>230</v>
      </c>
      <c r="C14" s="1">
        <v>1</v>
      </c>
      <c r="D14" s="1">
        <v>1</v>
      </c>
      <c r="E14" s="1" t="s">
        <v>285</v>
      </c>
      <c r="F14" s="38">
        <v>149237453</v>
      </c>
      <c r="G14" s="1">
        <v>0</v>
      </c>
      <c r="H14" s="1">
        <v>0</v>
      </c>
      <c r="I14" s="1">
        <v>0</v>
      </c>
      <c r="J14" s="38">
        <v>149237453</v>
      </c>
      <c r="K14" s="1">
        <v>0</v>
      </c>
      <c r="L14" s="38">
        <v>135000000</v>
      </c>
      <c r="M14" s="38">
        <v>-5655983</v>
      </c>
      <c r="N14" s="1">
        <v>0</v>
      </c>
      <c r="O14" s="38">
        <v>8581470</v>
      </c>
      <c r="P14" s="1">
        <v>90.46</v>
      </c>
    </row>
    <row r="15" spans="1:16" x14ac:dyDescent="0.25">
      <c r="A15" s="1" t="s">
        <v>231</v>
      </c>
      <c r="B15" s="1" t="s">
        <v>232</v>
      </c>
      <c r="C15" s="1">
        <v>1</v>
      </c>
      <c r="D15" s="1">
        <v>1</v>
      </c>
      <c r="E15" s="1" t="s">
        <v>260</v>
      </c>
      <c r="F15" s="38">
        <v>13640480</v>
      </c>
      <c r="G15" s="1">
        <v>0</v>
      </c>
      <c r="H15" s="1">
        <v>0</v>
      </c>
      <c r="I15" s="1">
        <v>0</v>
      </c>
      <c r="J15" s="38">
        <v>13640480</v>
      </c>
      <c r="K15" s="1">
        <v>0</v>
      </c>
      <c r="L15" s="38">
        <v>13640480</v>
      </c>
      <c r="M15" s="1">
        <v>0</v>
      </c>
      <c r="N15" s="1">
        <v>0</v>
      </c>
      <c r="O15" s="1">
        <v>0</v>
      </c>
      <c r="P15" s="1">
        <v>100</v>
      </c>
    </row>
    <row r="16" spans="1:16" x14ac:dyDescent="0.25">
      <c r="A16" s="1" t="s">
        <v>231</v>
      </c>
      <c r="B16" s="1" t="s">
        <v>232</v>
      </c>
      <c r="C16" s="1">
        <v>1</v>
      </c>
      <c r="D16" s="1">
        <v>1</v>
      </c>
      <c r="E16" s="1" t="s">
        <v>285</v>
      </c>
      <c r="F16" s="38">
        <v>8066889</v>
      </c>
      <c r="G16" s="1">
        <v>0</v>
      </c>
      <c r="H16" s="1">
        <v>0</v>
      </c>
      <c r="I16" s="1">
        <v>0</v>
      </c>
      <c r="J16" s="38">
        <v>8066889</v>
      </c>
      <c r="K16" s="1">
        <v>0</v>
      </c>
      <c r="L16" s="38">
        <v>7500000</v>
      </c>
      <c r="M16" s="38">
        <v>-305725</v>
      </c>
      <c r="N16" s="1">
        <v>0</v>
      </c>
      <c r="O16" s="38">
        <v>261164</v>
      </c>
      <c r="P16" s="1">
        <v>92.97</v>
      </c>
    </row>
    <row r="17" spans="1:16" x14ac:dyDescent="0.25">
      <c r="A17" s="1" t="s">
        <v>233</v>
      </c>
      <c r="B17" s="1" t="s">
        <v>234</v>
      </c>
      <c r="C17" s="1">
        <v>1</v>
      </c>
      <c r="D17" s="1">
        <v>1</v>
      </c>
      <c r="E17" s="1" t="s">
        <v>260</v>
      </c>
      <c r="F17" s="38">
        <v>152227752</v>
      </c>
      <c r="G17" s="1">
        <v>0</v>
      </c>
      <c r="H17" s="1">
        <v>0</v>
      </c>
      <c r="I17" s="1">
        <v>0</v>
      </c>
      <c r="J17" s="38">
        <v>152227752</v>
      </c>
      <c r="K17" s="1">
        <v>0</v>
      </c>
      <c r="L17" s="38">
        <v>152227752</v>
      </c>
      <c r="M17" s="1">
        <v>0</v>
      </c>
      <c r="N17" s="1">
        <v>0</v>
      </c>
      <c r="O17" s="1">
        <v>0</v>
      </c>
      <c r="P17" s="1">
        <v>100</v>
      </c>
    </row>
    <row r="18" spans="1:16" x14ac:dyDescent="0.25">
      <c r="A18" s="1" t="s">
        <v>233</v>
      </c>
      <c r="B18" s="1" t="s">
        <v>234</v>
      </c>
      <c r="C18" s="1">
        <v>1</v>
      </c>
      <c r="D18" s="1">
        <v>1</v>
      </c>
      <c r="E18" s="1" t="s">
        <v>285</v>
      </c>
      <c r="F18" s="38">
        <v>90026485</v>
      </c>
      <c r="G18" s="1">
        <v>0</v>
      </c>
      <c r="H18" s="1">
        <v>0</v>
      </c>
      <c r="I18" s="1">
        <v>0</v>
      </c>
      <c r="J18" s="38">
        <v>90026485</v>
      </c>
      <c r="K18" s="1">
        <v>0</v>
      </c>
      <c r="L18" s="38">
        <v>85000000</v>
      </c>
      <c r="M18" s="38">
        <v>-3411933</v>
      </c>
      <c r="N18" s="1">
        <v>0</v>
      </c>
      <c r="O18" s="38">
        <v>1614552</v>
      </c>
      <c r="P18" s="1">
        <v>94.42</v>
      </c>
    </row>
    <row r="19" spans="1:16" x14ac:dyDescent="0.25">
      <c r="A19" s="1" t="s">
        <v>235</v>
      </c>
      <c r="B19" s="1" t="s">
        <v>236</v>
      </c>
      <c r="C19" s="1">
        <v>1</v>
      </c>
      <c r="D19" s="1">
        <v>1</v>
      </c>
      <c r="E19" s="1" t="s">
        <v>260</v>
      </c>
      <c r="F19" s="38">
        <v>81842877</v>
      </c>
      <c r="G19" s="1">
        <v>0</v>
      </c>
      <c r="H19" s="1">
        <v>0</v>
      </c>
      <c r="I19" s="1">
        <v>0</v>
      </c>
      <c r="J19" s="38">
        <v>81842877</v>
      </c>
      <c r="K19" s="1">
        <v>0</v>
      </c>
      <c r="L19" s="38">
        <v>81842877</v>
      </c>
      <c r="M19" s="1">
        <v>0</v>
      </c>
      <c r="N19" s="1">
        <v>0</v>
      </c>
      <c r="O19" s="1">
        <v>0</v>
      </c>
      <c r="P19" s="1">
        <v>100</v>
      </c>
    </row>
    <row r="20" spans="1:16" x14ac:dyDescent="0.25">
      <c r="A20" s="1" t="s">
        <v>235</v>
      </c>
      <c r="B20" s="1" t="s">
        <v>236</v>
      </c>
      <c r="C20" s="1">
        <v>1</v>
      </c>
      <c r="D20" s="1">
        <v>1</v>
      </c>
      <c r="E20" s="1" t="s">
        <v>285</v>
      </c>
      <c r="F20" s="38">
        <v>48401336</v>
      </c>
      <c r="G20" s="1">
        <v>0</v>
      </c>
      <c r="H20" s="1">
        <v>0</v>
      </c>
      <c r="I20" s="1">
        <v>0</v>
      </c>
      <c r="J20" s="38">
        <v>48401336</v>
      </c>
      <c r="K20" s="1">
        <v>0</v>
      </c>
      <c r="L20" s="38">
        <v>43000000</v>
      </c>
      <c r="M20" s="38">
        <v>-1834373</v>
      </c>
      <c r="N20" s="1">
        <v>0</v>
      </c>
      <c r="O20" s="38">
        <v>3566963</v>
      </c>
      <c r="P20" s="1">
        <v>88.84</v>
      </c>
    </row>
    <row r="21" spans="1:16" x14ac:dyDescent="0.25">
      <c r="A21" s="1" t="s">
        <v>237</v>
      </c>
      <c r="B21" s="1" t="s">
        <v>238</v>
      </c>
      <c r="C21" s="1">
        <v>1</v>
      </c>
      <c r="D21" s="1">
        <v>1</v>
      </c>
      <c r="E21" s="1" t="s">
        <v>260</v>
      </c>
      <c r="F21" s="38">
        <v>40921439</v>
      </c>
      <c r="G21" s="1">
        <v>0</v>
      </c>
      <c r="H21" s="1">
        <v>0</v>
      </c>
      <c r="I21" s="1">
        <v>0</v>
      </c>
      <c r="J21" s="38">
        <v>40921439</v>
      </c>
      <c r="K21" s="1">
        <v>0</v>
      </c>
      <c r="L21" s="38">
        <v>40921439</v>
      </c>
      <c r="M21" s="1">
        <v>0</v>
      </c>
      <c r="N21" s="1">
        <v>0</v>
      </c>
      <c r="O21" s="1">
        <v>0</v>
      </c>
      <c r="P21" s="1">
        <v>100</v>
      </c>
    </row>
    <row r="22" spans="1:16" x14ac:dyDescent="0.25">
      <c r="A22" s="1" t="s">
        <v>237</v>
      </c>
      <c r="B22" s="1" t="s">
        <v>238</v>
      </c>
      <c r="C22" s="1">
        <v>1</v>
      </c>
      <c r="D22" s="1">
        <v>1</v>
      </c>
      <c r="E22" s="1" t="s">
        <v>285</v>
      </c>
      <c r="F22" s="38">
        <v>24200668</v>
      </c>
      <c r="G22" s="1">
        <v>0</v>
      </c>
      <c r="H22" s="1">
        <v>0</v>
      </c>
      <c r="I22" s="1">
        <v>0</v>
      </c>
      <c r="J22" s="38">
        <v>24200668</v>
      </c>
      <c r="K22" s="1">
        <v>0</v>
      </c>
      <c r="L22" s="38">
        <v>22000000</v>
      </c>
      <c r="M22" s="38">
        <v>-917188</v>
      </c>
      <c r="N22" s="1">
        <v>0</v>
      </c>
      <c r="O22" s="38">
        <v>1283480</v>
      </c>
      <c r="P22" s="1">
        <v>90.91</v>
      </c>
    </row>
    <row r="23" spans="1:16" x14ac:dyDescent="0.25">
      <c r="A23" s="1" t="s">
        <v>239</v>
      </c>
      <c r="B23" s="1" t="s">
        <v>240</v>
      </c>
      <c r="C23" s="1">
        <v>1</v>
      </c>
      <c r="D23" s="1">
        <v>1</v>
      </c>
      <c r="E23" s="1" t="s">
        <v>260</v>
      </c>
      <c r="F23" s="38">
        <v>125895658</v>
      </c>
      <c r="G23" s="1">
        <v>0</v>
      </c>
      <c r="H23" s="1">
        <v>0</v>
      </c>
      <c r="I23" s="1">
        <v>0</v>
      </c>
      <c r="J23" s="38">
        <v>125895658</v>
      </c>
      <c r="K23" s="38">
        <v>600000</v>
      </c>
      <c r="L23" s="38">
        <v>73848844.180000007</v>
      </c>
      <c r="M23" s="38">
        <v>-600000</v>
      </c>
      <c r="N23" s="38">
        <v>51446813.810000002</v>
      </c>
      <c r="O23" s="1">
        <v>0.01</v>
      </c>
      <c r="P23" s="1">
        <v>99.52</v>
      </c>
    </row>
    <row r="24" spans="1:16" x14ac:dyDescent="0.25">
      <c r="A24" s="1" t="s">
        <v>320</v>
      </c>
      <c r="B24" s="1" t="s">
        <v>45</v>
      </c>
      <c r="C24" s="1">
        <v>1</v>
      </c>
      <c r="D24" s="1">
        <v>1</v>
      </c>
      <c r="E24" s="1" t="s">
        <v>264</v>
      </c>
      <c r="F24" s="38">
        <v>546109512</v>
      </c>
      <c r="G24" s="1">
        <v>0</v>
      </c>
      <c r="H24" s="1">
        <v>0</v>
      </c>
      <c r="I24" s="1">
        <v>0</v>
      </c>
      <c r="J24" s="38">
        <v>546109512</v>
      </c>
      <c r="K24" s="1">
        <v>0</v>
      </c>
      <c r="L24" s="38">
        <v>273054755.04000002</v>
      </c>
      <c r="M24" s="1">
        <v>0</v>
      </c>
      <c r="N24" s="1">
        <v>0</v>
      </c>
      <c r="O24" s="38">
        <v>273054756.95999998</v>
      </c>
      <c r="P24" s="1">
        <v>50</v>
      </c>
    </row>
    <row r="25" spans="1:16" x14ac:dyDescent="0.25">
      <c r="A25" s="1" t="s">
        <v>321</v>
      </c>
      <c r="B25" s="1" t="s">
        <v>322</v>
      </c>
      <c r="C25" s="1">
        <v>2</v>
      </c>
      <c r="D25" s="1">
        <v>1</v>
      </c>
      <c r="E25" s="1" t="s">
        <v>264</v>
      </c>
      <c r="F25" s="38">
        <v>25225668</v>
      </c>
      <c r="G25" s="1">
        <v>0</v>
      </c>
      <c r="H25" s="1">
        <v>0</v>
      </c>
      <c r="I25" s="1">
        <v>0</v>
      </c>
      <c r="J25" s="38">
        <v>25225668</v>
      </c>
      <c r="K25" s="38">
        <v>1000000</v>
      </c>
      <c r="L25" s="38">
        <v>10006359.68</v>
      </c>
      <c r="M25" s="38">
        <v>-1000000</v>
      </c>
      <c r="N25" s="1">
        <v>0</v>
      </c>
      <c r="O25" s="38">
        <v>14219308.32</v>
      </c>
      <c r="P25" s="1">
        <v>39.67</v>
      </c>
    </row>
    <row r="26" spans="1:16" x14ac:dyDescent="0.25">
      <c r="A26" s="1" t="s">
        <v>343</v>
      </c>
      <c r="B26" s="1" t="s">
        <v>282</v>
      </c>
      <c r="C26" s="1">
        <v>2</v>
      </c>
      <c r="D26" s="1">
        <v>1</v>
      </c>
      <c r="E26" s="1" t="s">
        <v>283</v>
      </c>
      <c r="F26" s="38">
        <v>4250000</v>
      </c>
      <c r="G26" s="1">
        <v>0</v>
      </c>
      <c r="H26" s="1">
        <v>0</v>
      </c>
      <c r="I26" s="1">
        <v>0</v>
      </c>
      <c r="J26" s="38">
        <v>4250000</v>
      </c>
      <c r="K26" s="1">
        <v>0</v>
      </c>
      <c r="L26" s="38">
        <v>3332162.73</v>
      </c>
      <c r="M26" s="1">
        <v>0</v>
      </c>
      <c r="N26" s="1">
        <v>0</v>
      </c>
      <c r="O26" s="38">
        <v>917837.27</v>
      </c>
      <c r="P26" s="1">
        <v>78.400000000000006</v>
      </c>
    </row>
    <row r="27" spans="1:16" x14ac:dyDescent="0.25">
      <c r="A27" s="1" t="s">
        <v>323</v>
      </c>
      <c r="B27" s="1" t="s">
        <v>49</v>
      </c>
      <c r="C27" s="1">
        <v>1</v>
      </c>
      <c r="D27" s="1">
        <v>1</v>
      </c>
      <c r="E27" s="1" t="s">
        <v>264</v>
      </c>
      <c r="F27" s="38">
        <v>33894012</v>
      </c>
      <c r="G27" s="1">
        <v>0</v>
      </c>
      <c r="H27" s="1">
        <v>0</v>
      </c>
      <c r="I27" s="1">
        <v>0</v>
      </c>
      <c r="J27" s="38">
        <v>33894012</v>
      </c>
      <c r="K27" s="38">
        <v>3000000</v>
      </c>
      <c r="L27" s="38">
        <v>13001772.91</v>
      </c>
      <c r="M27" s="38">
        <v>-3000000</v>
      </c>
      <c r="N27" s="38">
        <v>4284620.09</v>
      </c>
      <c r="O27" s="38">
        <v>13607619</v>
      </c>
      <c r="P27" s="1">
        <v>51</v>
      </c>
    </row>
    <row r="28" spans="1:16" x14ac:dyDescent="0.25">
      <c r="A28" s="1" t="s">
        <v>324</v>
      </c>
      <c r="B28" s="1" t="s">
        <v>265</v>
      </c>
      <c r="C28" s="1">
        <v>1</v>
      </c>
      <c r="D28" s="1">
        <v>1</v>
      </c>
      <c r="E28" s="1" t="s">
        <v>264</v>
      </c>
      <c r="F28" s="38">
        <v>25724136</v>
      </c>
      <c r="G28" s="1">
        <v>0</v>
      </c>
      <c r="H28" s="1">
        <v>0</v>
      </c>
      <c r="I28" s="1">
        <v>0</v>
      </c>
      <c r="J28" s="38">
        <v>25724136</v>
      </c>
      <c r="K28" s="38">
        <v>700000</v>
      </c>
      <c r="L28" s="38">
        <v>4668117.1500000004</v>
      </c>
      <c r="M28" s="38">
        <v>-700000</v>
      </c>
      <c r="N28" s="38">
        <v>8193950.8499999996</v>
      </c>
      <c r="O28" s="38">
        <v>12162068</v>
      </c>
      <c r="P28" s="1">
        <v>50</v>
      </c>
    </row>
    <row r="29" spans="1:16" x14ac:dyDescent="0.25">
      <c r="A29" s="1" t="s">
        <v>325</v>
      </c>
      <c r="B29" s="1" t="s">
        <v>53</v>
      </c>
      <c r="C29" s="1">
        <v>1</v>
      </c>
      <c r="D29" s="1">
        <v>1</v>
      </c>
      <c r="E29" s="1" t="s">
        <v>264</v>
      </c>
      <c r="F29" s="38">
        <v>170000</v>
      </c>
      <c r="G29" s="1">
        <v>0</v>
      </c>
      <c r="H29" s="1">
        <v>0</v>
      </c>
      <c r="I29" s="1">
        <v>0</v>
      </c>
      <c r="J29" s="38">
        <v>170000</v>
      </c>
      <c r="K29" s="1">
        <v>0</v>
      </c>
      <c r="L29" s="38">
        <v>147348.44</v>
      </c>
      <c r="M29" s="1">
        <v>0</v>
      </c>
      <c r="N29" s="38">
        <v>19662</v>
      </c>
      <c r="O29" s="38">
        <v>2989.56</v>
      </c>
      <c r="P29" s="1">
        <v>98.24</v>
      </c>
    </row>
    <row r="30" spans="1:16" x14ac:dyDescent="0.25">
      <c r="A30" s="1" t="s">
        <v>325</v>
      </c>
      <c r="B30" s="1" t="s">
        <v>53</v>
      </c>
      <c r="C30" s="1">
        <v>2</v>
      </c>
      <c r="D30" s="1">
        <v>1</v>
      </c>
      <c r="E30" s="1" t="s">
        <v>281</v>
      </c>
      <c r="F30" s="38">
        <v>500000</v>
      </c>
      <c r="G30" s="1">
        <v>0</v>
      </c>
      <c r="H30" s="1">
        <v>0</v>
      </c>
      <c r="I30" s="1">
        <v>0</v>
      </c>
      <c r="J30" s="38">
        <v>500000</v>
      </c>
      <c r="K30" s="38">
        <v>500000</v>
      </c>
      <c r="L30" s="1">
        <v>0</v>
      </c>
      <c r="M30" s="38">
        <v>-500000</v>
      </c>
      <c r="N30" s="1">
        <v>0</v>
      </c>
      <c r="O30" s="1">
        <v>0</v>
      </c>
      <c r="P30" s="1">
        <v>0</v>
      </c>
    </row>
    <row r="31" spans="1:16" x14ac:dyDescent="0.25">
      <c r="A31" s="1" t="s">
        <v>326</v>
      </c>
      <c r="B31" s="1" t="s">
        <v>55</v>
      </c>
      <c r="C31" s="1">
        <v>1</v>
      </c>
      <c r="D31" s="1">
        <v>1</v>
      </c>
      <c r="E31" s="1" t="s">
        <v>264</v>
      </c>
      <c r="F31" s="38">
        <v>49711848</v>
      </c>
      <c r="G31" s="1">
        <v>0</v>
      </c>
      <c r="H31" s="1">
        <v>0</v>
      </c>
      <c r="I31" s="1">
        <v>0</v>
      </c>
      <c r="J31" s="38">
        <v>49711848</v>
      </c>
      <c r="K31" s="1">
        <v>0</v>
      </c>
      <c r="L31" s="38">
        <v>18473283.199999999</v>
      </c>
      <c r="M31" s="1">
        <v>0</v>
      </c>
      <c r="N31" s="38">
        <v>526123.55000000005</v>
      </c>
      <c r="O31" s="38">
        <v>30712441.25</v>
      </c>
      <c r="P31" s="1">
        <v>38.22</v>
      </c>
    </row>
    <row r="32" spans="1:16" x14ac:dyDescent="0.25">
      <c r="A32" s="1" t="s">
        <v>326</v>
      </c>
      <c r="B32" s="1" t="s">
        <v>55</v>
      </c>
      <c r="C32" s="1">
        <v>1</v>
      </c>
      <c r="D32" s="1">
        <v>1</v>
      </c>
      <c r="E32" s="1" t="s">
        <v>285</v>
      </c>
      <c r="F32" s="38">
        <v>10000000</v>
      </c>
      <c r="G32" s="1">
        <v>0</v>
      </c>
      <c r="H32" s="1">
        <v>0</v>
      </c>
      <c r="I32" s="1">
        <v>0</v>
      </c>
      <c r="J32" s="38">
        <v>10000000</v>
      </c>
      <c r="K32" s="1">
        <v>0</v>
      </c>
      <c r="L32" s="1">
        <v>0</v>
      </c>
      <c r="M32" s="1">
        <v>0</v>
      </c>
      <c r="N32" s="1">
        <v>0</v>
      </c>
      <c r="O32" s="38">
        <v>10000000</v>
      </c>
      <c r="P32" s="1">
        <v>0</v>
      </c>
    </row>
    <row r="33" spans="1:16" x14ac:dyDescent="0.25">
      <c r="A33" s="1" t="s">
        <v>312</v>
      </c>
      <c r="B33" s="1" t="s">
        <v>241</v>
      </c>
      <c r="C33" s="1">
        <v>1</v>
      </c>
      <c r="D33" s="1">
        <v>3</v>
      </c>
      <c r="E33" s="1" t="s">
        <v>226</v>
      </c>
      <c r="F33" s="38">
        <v>3500000</v>
      </c>
      <c r="G33" s="1">
        <v>0</v>
      </c>
      <c r="H33" s="1">
        <v>0</v>
      </c>
      <c r="I33" s="1">
        <v>0</v>
      </c>
      <c r="J33" s="38">
        <v>3500000</v>
      </c>
      <c r="K33" s="1">
        <v>0</v>
      </c>
      <c r="L33" s="38">
        <v>2036133.58</v>
      </c>
      <c r="M33" s="1">
        <v>0</v>
      </c>
      <c r="N33" s="1">
        <v>0</v>
      </c>
      <c r="O33" s="38">
        <v>1463866.42</v>
      </c>
      <c r="P33" s="1">
        <v>58.18</v>
      </c>
    </row>
    <row r="34" spans="1:16" x14ac:dyDescent="0.25">
      <c r="A34" s="1" t="s">
        <v>312</v>
      </c>
      <c r="B34" s="1" t="s">
        <v>241</v>
      </c>
      <c r="C34" s="1">
        <v>1</v>
      </c>
      <c r="D34" s="1">
        <v>1</v>
      </c>
      <c r="E34" s="1" t="s">
        <v>285</v>
      </c>
      <c r="F34" s="38">
        <v>206000000</v>
      </c>
      <c r="G34" s="38">
        <v>-43450000</v>
      </c>
      <c r="H34" s="1">
        <v>0</v>
      </c>
      <c r="I34" s="1">
        <v>0</v>
      </c>
      <c r="J34" s="38">
        <v>162550000</v>
      </c>
      <c r="K34" s="1">
        <v>0</v>
      </c>
      <c r="L34" s="38">
        <v>10482769.99</v>
      </c>
      <c r="M34" s="38">
        <v>-151550000</v>
      </c>
      <c r="N34" s="1">
        <v>0</v>
      </c>
      <c r="O34" s="38">
        <v>517230.01</v>
      </c>
      <c r="P34" s="1">
        <v>6.45</v>
      </c>
    </row>
    <row r="35" spans="1:16" x14ac:dyDescent="0.25">
      <c r="A35" s="1" t="s">
        <v>302</v>
      </c>
      <c r="B35" s="1" t="s">
        <v>59</v>
      </c>
      <c r="C35" s="1">
        <v>1</v>
      </c>
      <c r="D35" s="1">
        <v>3</v>
      </c>
      <c r="E35" s="1" t="s">
        <v>223</v>
      </c>
      <c r="F35" s="38">
        <v>1400000</v>
      </c>
      <c r="G35" s="1">
        <v>0</v>
      </c>
      <c r="H35" s="1">
        <v>0</v>
      </c>
      <c r="I35" s="1">
        <v>0</v>
      </c>
      <c r="J35" s="38">
        <v>1400000</v>
      </c>
      <c r="K35" s="1">
        <v>0</v>
      </c>
      <c r="L35" s="1">
        <v>0</v>
      </c>
      <c r="M35" s="1">
        <v>0</v>
      </c>
      <c r="N35" s="1">
        <v>0</v>
      </c>
      <c r="O35" s="38">
        <v>1400000</v>
      </c>
      <c r="P35" s="1">
        <v>0</v>
      </c>
    </row>
    <row r="36" spans="1:16" x14ac:dyDescent="0.25">
      <c r="A36" s="1" t="s">
        <v>302</v>
      </c>
      <c r="B36" s="1" t="s">
        <v>59</v>
      </c>
      <c r="C36" s="1">
        <v>4</v>
      </c>
      <c r="D36" s="1">
        <v>4</v>
      </c>
      <c r="E36" s="1" t="s">
        <v>223</v>
      </c>
      <c r="F36" s="38">
        <v>39663266</v>
      </c>
      <c r="G36" s="1">
        <v>0</v>
      </c>
      <c r="H36" s="1">
        <v>0</v>
      </c>
      <c r="I36" s="1">
        <v>0</v>
      </c>
      <c r="J36" s="38">
        <v>39663266</v>
      </c>
      <c r="K36" s="1">
        <v>0</v>
      </c>
      <c r="L36" s="38">
        <v>18843988.93</v>
      </c>
      <c r="M36" s="1">
        <v>0</v>
      </c>
      <c r="N36" s="1">
        <v>0</v>
      </c>
      <c r="O36" s="38">
        <v>20819277.07</v>
      </c>
      <c r="P36" s="1">
        <v>47.51</v>
      </c>
    </row>
    <row r="37" spans="1:16" x14ac:dyDescent="0.25">
      <c r="A37" s="1" t="s">
        <v>302</v>
      </c>
      <c r="B37" s="1" t="s">
        <v>59</v>
      </c>
      <c r="C37" s="1">
        <v>2</v>
      </c>
      <c r="D37" s="1">
        <v>4</v>
      </c>
      <c r="E37" s="1" t="s">
        <v>341</v>
      </c>
      <c r="F37" s="38">
        <v>440430</v>
      </c>
      <c r="G37" s="1">
        <v>0</v>
      </c>
      <c r="H37" s="1">
        <v>0</v>
      </c>
      <c r="I37" s="1">
        <v>0</v>
      </c>
      <c r="J37" s="38">
        <v>440430</v>
      </c>
      <c r="K37" s="1">
        <v>0</v>
      </c>
      <c r="L37" s="38">
        <v>439598.25</v>
      </c>
      <c r="M37" s="1">
        <v>0</v>
      </c>
      <c r="N37" s="1">
        <v>0</v>
      </c>
      <c r="O37" s="1">
        <v>831.75</v>
      </c>
      <c r="P37" s="1">
        <v>99.81</v>
      </c>
    </row>
    <row r="38" spans="1:16" x14ac:dyDescent="0.25">
      <c r="A38" s="1" t="s">
        <v>302</v>
      </c>
      <c r="B38" s="1" t="s">
        <v>59</v>
      </c>
      <c r="C38" s="1">
        <v>1</v>
      </c>
      <c r="D38" s="1">
        <v>2</v>
      </c>
      <c r="E38" s="1" t="s">
        <v>281</v>
      </c>
      <c r="F38" s="38">
        <v>300000</v>
      </c>
      <c r="G38" s="1">
        <v>0</v>
      </c>
      <c r="H38" s="1">
        <v>0</v>
      </c>
      <c r="I38" s="1">
        <v>0</v>
      </c>
      <c r="J38" s="38">
        <v>300000</v>
      </c>
      <c r="K38" s="1">
        <v>0</v>
      </c>
      <c r="L38" s="1">
        <v>0</v>
      </c>
      <c r="M38" s="1">
        <v>0</v>
      </c>
      <c r="N38" s="1">
        <v>0</v>
      </c>
      <c r="O38" s="38">
        <v>300000</v>
      </c>
      <c r="P38" s="1">
        <v>0</v>
      </c>
    </row>
    <row r="39" spans="1:16" x14ac:dyDescent="0.25">
      <c r="A39" s="1" t="s">
        <v>302</v>
      </c>
      <c r="B39" s="1" t="s">
        <v>59</v>
      </c>
      <c r="C39" s="1">
        <v>1</v>
      </c>
      <c r="D39" s="1">
        <v>1</v>
      </c>
      <c r="E39" s="1" t="s">
        <v>285</v>
      </c>
      <c r="F39" s="1">
        <v>0</v>
      </c>
      <c r="G39" s="38">
        <v>750000</v>
      </c>
      <c r="H39" s="1">
        <v>0</v>
      </c>
      <c r="I39" s="1">
        <v>0</v>
      </c>
      <c r="J39" s="38">
        <v>750000</v>
      </c>
      <c r="K39" s="1">
        <v>0</v>
      </c>
      <c r="L39" s="1">
        <v>0</v>
      </c>
      <c r="M39" s="1">
        <v>0</v>
      </c>
      <c r="N39" s="1">
        <v>0</v>
      </c>
      <c r="O39" s="38">
        <v>750000</v>
      </c>
      <c r="P39" s="1">
        <v>0</v>
      </c>
    </row>
    <row r="40" spans="1:16" x14ac:dyDescent="0.25">
      <c r="A40" s="1" t="s">
        <v>351</v>
      </c>
      <c r="B40" s="1" t="s">
        <v>352</v>
      </c>
      <c r="C40" s="1">
        <v>5</v>
      </c>
      <c r="D40" s="1">
        <v>2</v>
      </c>
      <c r="E40" s="1" t="s">
        <v>223</v>
      </c>
      <c r="F40" s="38">
        <v>2500000</v>
      </c>
      <c r="G40" s="1">
        <v>0</v>
      </c>
      <c r="H40" s="1">
        <v>0</v>
      </c>
      <c r="I40" s="1">
        <v>0</v>
      </c>
      <c r="J40" s="38">
        <v>2500000</v>
      </c>
      <c r="K40" s="1">
        <v>0</v>
      </c>
      <c r="L40" s="1">
        <v>0</v>
      </c>
      <c r="M40" s="1">
        <v>0</v>
      </c>
      <c r="N40" s="1">
        <v>0</v>
      </c>
      <c r="O40" s="38">
        <v>2500000</v>
      </c>
      <c r="P40" s="1">
        <v>0</v>
      </c>
    </row>
    <row r="41" spans="1:16" x14ac:dyDescent="0.25">
      <c r="A41" s="1" t="s">
        <v>351</v>
      </c>
      <c r="B41" s="1" t="s">
        <v>352</v>
      </c>
      <c r="C41" s="1">
        <v>1</v>
      </c>
      <c r="D41" s="1">
        <v>1</v>
      </c>
      <c r="E41" s="1" t="s">
        <v>285</v>
      </c>
      <c r="F41" s="1">
        <v>0</v>
      </c>
      <c r="G41" s="38">
        <v>16400000</v>
      </c>
      <c r="H41" s="1">
        <v>0</v>
      </c>
      <c r="I41" s="1">
        <v>0</v>
      </c>
      <c r="J41" s="38">
        <v>16400000</v>
      </c>
      <c r="K41" s="1">
        <v>0</v>
      </c>
      <c r="L41" s="1">
        <v>0</v>
      </c>
      <c r="M41" s="1">
        <v>0</v>
      </c>
      <c r="N41" s="1">
        <v>0</v>
      </c>
      <c r="O41" s="38">
        <v>16400000</v>
      </c>
      <c r="P41" s="1">
        <v>0</v>
      </c>
    </row>
    <row r="42" spans="1:16" x14ac:dyDescent="0.25">
      <c r="A42" s="1" t="s">
        <v>317</v>
      </c>
      <c r="B42" s="1" t="s">
        <v>61</v>
      </c>
      <c r="C42" s="1">
        <v>2</v>
      </c>
      <c r="D42" s="1">
        <v>2</v>
      </c>
      <c r="E42" s="1" t="s">
        <v>261</v>
      </c>
      <c r="F42" s="38">
        <v>3672000</v>
      </c>
      <c r="G42" s="38">
        <v>1500000</v>
      </c>
      <c r="H42" s="1">
        <v>0</v>
      </c>
      <c r="I42" s="1">
        <v>0</v>
      </c>
      <c r="J42" s="38">
        <v>5172000</v>
      </c>
      <c r="K42" s="1">
        <v>0</v>
      </c>
      <c r="L42" s="38">
        <v>2800580.84</v>
      </c>
      <c r="M42" s="1">
        <v>0</v>
      </c>
      <c r="N42" s="1">
        <v>0</v>
      </c>
      <c r="O42" s="38">
        <v>2371419.16</v>
      </c>
      <c r="P42" s="1">
        <v>54.15</v>
      </c>
    </row>
    <row r="43" spans="1:16" x14ac:dyDescent="0.25">
      <c r="A43" s="1" t="s">
        <v>317</v>
      </c>
      <c r="B43" s="1" t="s">
        <v>61</v>
      </c>
      <c r="C43" s="1">
        <v>2</v>
      </c>
      <c r="D43" s="1">
        <v>1</v>
      </c>
      <c r="E43" s="1" t="s">
        <v>264</v>
      </c>
      <c r="F43" s="38">
        <v>71868</v>
      </c>
      <c r="G43" s="1">
        <v>0</v>
      </c>
      <c r="H43" s="1">
        <v>0</v>
      </c>
      <c r="I43" s="1">
        <v>0</v>
      </c>
      <c r="J43" s="38">
        <v>71868</v>
      </c>
      <c r="K43" s="1">
        <v>0</v>
      </c>
      <c r="L43" s="38">
        <v>47817.83</v>
      </c>
      <c r="M43" s="1">
        <v>0</v>
      </c>
      <c r="N43" s="38">
        <v>22385.3</v>
      </c>
      <c r="O43" s="38">
        <v>1664.87</v>
      </c>
      <c r="P43" s="1">
        <v>97.68</v>
      </c>
    </row>
    <row r="44" spans="1:16" x14ac:dyDescent="0.25">
      <c r="A44" s="1" t="s">
        <v>303</v>
      </c>
      <c r="B44" s="1" t="s">
        <v>224</v>
      </c>
      <c r="C44" s="1">
        <v>1</v>
      </c>
      <c r="D44" s="1">
        <v>1</v>
      </c>
      <c r="E44" s="1" t="s">
        <v>223</v>
      </c>
      <c r="F44" s="38">
        <v>275000</v>
      </c>
      <c r="G44" s="1">
        <v>0</v>
      </c>
      <c r="H44" s="1">
        <v>0</v>
      </c>
      <c r="I44" s="1">
        <v>0</v>
      </c>
      <c r="J44" s="38">
        <v>275000</v>
      </c>
      <c r="K44" s="1">
        <v>0</v>
      </c>
      <c r="L44" s="1">
        <v>0</v>
      </c>
      <c r="M44" s="1">
        <v>0</v>
      </c>
      <c r="N44" s="1">
        <v>0</v>
      </c>
      <c r="O44" s="38">
        <v>275000</v>
      </c>
      <c r="P44" s="1">
        <v>0</v>
      </c>
    </row>
    <row r="45" spans="1:16" x14ac:dyDescent="0.25">
      <c r="A45" s="1" t="s">
        <v>303</v>
      </c>
      <c r="B45" s="1" t="s">
        <v>224</v>
      </c>
      <c r="C45" s="1">
        <v>5</v>
      </c>
      <c r="D45" s="1">
        <v>1</v>
      </c>
      <c r="E45" s="1" t="s">
        <v>223</v>
      </c>
      <c r="F45" s="38">
        <v>200000</v>
      </c>
      <c r="G45" s="1">
        <v>0</v>
      </c>
      <c r="H45" s="1">
        <v>0</v>
      </c>
      <c r="I45" s="1">
        <v>0</v>
      </c>
      <c r="J45" s="38">
        <v>200000</v>
      </c>
      <c r="K45" s="1">
        <v>0</v>
      </c>
      <c r="L45" s="1">
        <v>0</v>
      </c>
      <c r="M45" s="1">
        <v>0</v>
      </c>
      <c r="N45" s="1">
        <v>0</v>
      </c>
      <c r="O45" s="38">
        <v>200000</v>
      </c>
      <c r="P45" s="1">
        <v>0</v>
      </c>
    </row>
    <row r="46" spans="1:16" x14ac:dyDescent="0.25">
      <c r="A46" s="1" t="s">
        <v>303</v>
      </c>
      <c r="B46" s="1" t="s">
        <v>224</v>
      </c>
      <c r="C46" s="1">
        <v>1</v>
      </c>
      <c r="D46" s="1">
        <v>1</v>
      </c>
      <c r="E46" s="1" t="s">
        <v>226</v>
      </c>
      <c r="F46" s="38">
        <v>1000000</v>
      </c>
      <c r="G46" s="1">
        <v>0</v>
      </c>
      <c r="H46" s="1">
        <v>0</v>
      </c>
      <c r="I46" s="1">
        <v>0</v>
      </c>
      <c r="J46" s="38">
        <v>1000000</v>
      </c>
      <c r="K46" s="1">
        <v>0</v>
      </c>
      <c r="L46" s="38">
        <v>971556.65</v>
      </c>
      <c r="M46" s="1">
        <v>0</v>
      </c>
      <c r="N46" s="1">
        <v>0</v>
      </c>
      <c r="O46" s="38">
        <v>28443.35</v>
      </c>
      <c r="P46" s="1">
        <v>97.16</v>
      </c>
    </row>
    <row r="47" spans="1:16" x14ac:dyDescent="0.25">
      <c r="A47" s="1" t="s">
        <v>303</v>
      </c>
      <c r="B47" s="1" t="s">
        <v>224</v>
      </c>
      <c r="C47" s="1">
        <v>5</v>
      </c>
      <c r="D47" s="1">
        <v>1</v>
      </c>
      <c r="E47" s="1" t="s">
        <v>280</v>
      </c>
      <c r="F47" s="38">
        <v>50000000</v>
      </c>
      <c r="G47" s="38">
        <v>-37912658.509999998</v>
      </c>
      <c r="H47" s="1">
        <v>0</v>
      </c>
      <c r="I47" s="1">
        <v>0</v>
      </c>
      <c r="J47" s="38">
        <v>12087341.49</v>
      </c>
      <c r="K47" s="1">
        <v>0</v>
      </c>
      <c r="L47" s="38">
        <v>11878071.32</v>
      </c>
      <c r="M47" s="1">
        <v>0</v>
      </c>
      <c r="N47" s="1">
        <v>0</v>
      </c>
      <c r="O47" s="38">
        <v>209270.17</v>
      </c>
      <c r="P47" s="1">
        <v>98.27</v>
      </c>
    </row>
    <row r="48" spans="1:16" x14ac:dyDescent="0.25">
      <c r="A48" s="1" t="s">
        <v>303</v>
      </c>
      <c r="B48" s="1" t="s">
        <v>224</v>
      </c>
      <c r="C48" s="1">
        <v>8</v>
      </c>
      <c r="D48" s="1">
        <v>2</v>
      </c>
      <c r="E48" s="1" t="s">
        <v>280</v>
      </c>
      <c r="F48" s="38">
        <v>100000</v>
      </c>
      <c r="G48" s="38">
        <v>-100000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/>
    </row>
    <row r="49" spans="1:16" x14ac:dyDescent="0.25">
      <c r="A49" s="1" t="s">
        <v>303</v>
      </c>
      <c r="B49" s="1" t="s">
        <v>224</v>
      </c>
      <c r="C49" s="1">
        <v>11</v>
      </c>
      <c r="D49" s="1">
        <v>1</v>
      </c>
      <c r="E49" s="1" t="s">
        <v>280</v>
      </c>
      <c r="F49" s="38">
        <v>150000</v>
      </c>
      <c r="G49" s="38">
        <v>-150000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/>
    </row>
    <row r="50" spans="1:16" x14ac:dyDescent="0.25">
      <c r="A50" s="1" t="s">
        <v>303</v>
      </c>
      <c r="B50" s="1" t="s">
        <v>224</v>
      </c>
      <c r="C50" s="1">
        <v>12</v>
      </c>
      <c r="D50" s="1">
        <v>1</v>
      </c>
      <c r="E50" s="1" t="s">
        <v>280</v>
      </c>
      <c r="F50" s="38">
        <v>3400000</v>
      </c>
      <c r="G50" s="38">
        <v>-3400000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/>
    </row>
    <row r="51" spans="1:16" x14ac:dyDescent="0.25">
      <c r="A51" s="1" t="s">
        <v>303</v>
      </c>
      <c r="B51" s="1" t="s">
        <v>224</v>
      </c>
      <c r="C51" s="1">
        <v>3</v>
      </c>
      <c r="D51" s="1">
        <v>1</v>
      </c>
      <c r="E51" s="1" t="s">
        <v>281</v>
      </c>
      <c r="F51" s="38">
        <v>200000</v>
      </c>
      <c r="G51" s="1">
        <v>0</v>
      </c>
      <c r="H51" s="1">
        <v>0</v>
      </c>
      <c r="I51" s="1">
        <v>0</v>
      </c>
      <c r="J51" s="38">
        <v>200000</v>
      </c>
      <c r="K51" s="38">
        <v>200000</v>
      </c>
      <c r="L51" s="1">
        <v>0</v>
      </c>
      <c r="M51" s="38">
        <v>-200000</v>
      </c>
      <c r="N51" s="1">
        <v>0</v>
      </c>
      <c r="O51" s="1">
        <v>0</v>
      </c>
      <c r="P51" s="1">
        <v>0</v>
      </c>
    </row>
    <row r="52" spans="1:16" x14ac:dyDescent="0.25">
      <c r="A52" s="1" t="s">
        <v>303</v>
      </c>
      <c r="B52" s="1" t="s">
        <v>224</v>
      </c>
      <c r="C52" s="1">
        <v>4</v>
      </c>
      <c r="D52" s="1">
        <v>1</v>
      </c>
      <c r="E52" s="1" t="s">
        <v>281</v>
      </c>
      <c r="F52" s="38">
        <v>150000</v>
      </c>
      <c r="G52" s="1">
        <v>0</v>
      </c>
      <c r="H52" s="1">
        <v>0</v>
      </c>
      <c r="I52" s="1">
        <v>0</v>
      </c>
      <c r="J52" s="38">
        <v>150000</v>
      </c>
      <c r="K52" s="38">
        <v>150000</v>
      </c>
      <c r="L52" s="1">
        <v>0</v>
      </c>
      <c r="M52" s="38">
        <v>-150000</v>
      </c>
      <c r="N52" s="1">
        <v>0</v>
      </c>
      <c r="O52" s="1">
        <v>0</v>
      </c>
      <c r="P52" s="1">
        <v>0</v>
      </c>
    </row>
    <row r="53" spans="1:16" x14ac:dyDescent="0.25">
      <c r="A53" s="1" t="s">
        <v>303</v>
      </c>
      <c r="B53" s="1" t="s">
        <v>224</v>
      </c>
      <c r="C53" s="1">
        <v>2</v>
      </c>
      <c r="D53" s="1">
        <v>1</v>
      </c>
      <c r="E53" s="1" t="s">
        <v>283</v>
      </c>
      <c r="F53" s="38">
        <v>138968949</v>
      </c>
      <c r="G53" s="38">
        <v>3650000</v>
      </c>
      <c r="H53" s="1">
        <v>0</v>
      </c>
      <c r="I53" s="1">
        <v>0</v>
      </c>
      <c r="J53" s="38">
        <v>142618949</v>
      </c>
      <c r="K53" s="38">
        <v>2263342.65</v>
      </c>
      <c r="L53" s="38">
        <v>1941125.13</v>
      </c>
      <c r="M53" s="1">
        <v>0</v>
      </c>
      <c r="N53" s="1">
        <v>0</v>
      </c>
      <c r="O53" s="38">
        <v>138414481.22</v>
      </c>
      <c r="P53" s="1">
        <v>1.36</v>
      </c>
    </row>
    <row r="54" spans="1:16" x14ac:dyDescent="0.25">
      <c r="A54" s="1" t="s">
        <v>303</v>
      </c>
      <c r="B54" s="1" t="s">
        <v>224</v>
      </c>
      <c r="C54" s="1">
        <v>2</v>
      </c>
      <c r="D54" s="1">
        <v>2</v>
      </c>
      <c r="E54" s="1" t="s">
        <v>360</v>
      </c>
      <c r="F54" s="1">
        <v>0</v>
      </c>
      <c r="G54" s="38">
        <v>37912658.509999998</v>
      </c>
      <c r="H54" s="1">
        <v>0</v>
      </c>
      <c r="I54" s="1">
        <v>0</v>
      </c>
      <c r="J54" s="38">
        <v>37912658.509999998</v>
      </c>
      <c r="K54" s="1">
        <v>0</v>
      </c>
      <c r="L54" s="38">
        <v>11164975.560000001</v>
      </c>
      <c r="M54" s="1">
        <v>0</v>
      </c>
      <c r="N54" s="1">
        <v>0</v>
      </c>
      <c r="O54" s="38">
        <v>26747682.949999999</v>
      </c>
      <c r="P54" s="1">
        <v>29.45</v>
      </c>
    </row>
    <row r="55" spans="1:16" x14ac:dyDescent="0.25">
      <c r="A55" s="1" t="s">
        <v>303</v>
      </c>
      <c r="B55" s="1" t="s">
        <v>224</v>
      </c>
      <c r="C55" s="1">
        <v>1</v>
      </c>
      <c r="D55" s="1">
        <v>1</v>
      </c>
      <c r="E55" s="1" t="s">
        <v>285</v>
      </c>
      <c r="F55" s="38">
        <v>15000000</v>
      </c>
      <c r="G55" s="38">
        <v>6300000</v>
      </c>
      <c r="H55" s="1">
        <v>0</v>
      </c>
      <c r="I55" s="1">
        <v>0</v>
      </c>
      <c r="J55" s="38">
        <v>21300000</v>
      </c>
      <c r="K55" s="1">
        <v>0</v>
      </c>
      <c r="L55" s="38">
        <v>15000000</v>
      </c>
      <c r="M55" s="1">
        <v>0</v>
      </c>
      <c r="N55" s="1">
        <v>0</v>
      </c>
      <c r="O55" s="38">
        <v>6300000</v>
      </c>
      <c r="P55" s="1">
        <v>70.42</v>
      </c>
    </row>
    <row r="56" spans="1:16" x14ac:dyDescent="0.25">
      <c r="A56" s="1" t="s">
        <v>300</v>
      </c>
      <c r="B56" s="1" t="s">
        <v>219</v>
      </c>
      <c r="C56" s="1">
        <v>2</v>
      </c>
      <c r="D56" s="1">
        <v>3</v>
      </c>
      <c r="E56" s="1" t="s">
        <v>220</v>
      </c>
      <c r="F56" s="38">
        <v>45000000</v>
      </c>
      <c r="G56" s="1">
        <v>0</v>
      </c>
      <c r="H56" s="1">
        <v>0</v>
      </c>
      <c r="I56" s="1">
        <v>0</v>
      </c>
      <c r="J56" s="38">
        <v>45000000</v>
      </c>
      <c r="K56" s="1">
        <v>0</v>
      </c>
      <c r="L56" s="38">
        <v>44999999.939999998</v>
      </c>
      <c r="M56" s="1">
        <v>0</v>
      </c>
      <c r="N56" s="1">
        <v>0</v>
      </c>
      <c r="O56" s="1">
        <v>0.06</v>
      </c>
      <c r="P56" s="1">
        <v>100</v>
      </c>
    </row>
    <row r="57" spans="1:16" x14ac:dyDescent="0.25">
      <c r="A57" s="1" t="s">
        <v>300</v>
      </c>
      <c r="B57" s="1" t="s">
        <v>219</v>
      </c>
      <c r="C57" s="1">
        <v>3</v>
      </c>
      <c r="D57" s="1">
        <v>1</v>
      </c>
      <c r="E57" s="1" t="s">
        <v>273</v>
      </c>
      <c r="F57" s="38">
        <v>30000000</v>
      </c>
      <c r="G57" s="38">
        <v>3352025</v>
      </c>
      <c r="H57" s="1">
        <v>0</v>
      </c>
      <c r="I57" s="1">
        <v>0</v>
      </c>
      <c r="J57" s="38">
        <v>33352025</v>
      </c>
      <c r="K57" s="1">
        <v>0</v>
      </c>
      <c r="L57" s="38">
        <v>33351281.039999999</v>
      </c>
      <c r="M57" s="1">
        <v>0</v>
      </c>
      <c r="N57" s="1">
        <v>0</v>
      </c>
      <c r="O57" s="1">
        <v>743.96</v>
      </c>
      <c r="P57" s="1">
        <v>100</v>
      </c>
    </row>
    <row r="58" spans="1:16" x14ac:dyDescent="0.25">
      <c r="A58" s="1" t="s">
        <v>300</v>
      </c>
      <c r="B58" s="1" t="s">
        <v>219</v>
      </c>
      <c r="C58" s="1">
        <v>3</v>
      </c>
      <c r="D58" s="1">
        <v>1</v>
      </c>
      <c r="E58" s="1" t="s">
        <v>276</v>
      </c>
      <c r="F58" s="38">
        <v>20000000</v>
      </c>
      <c r="G58" s="38">
        <v>-3352025</v>
      </c>
      <c r="H58" s="1">
        <v>0</v>
      </c>
      <c r="I58" s="1">
        <v>0</v>
      </c>
      <c r="J58" s="38">
        <v>16647975</v>
      </c>
      <c r="K58" s="1">
        <v>0</v>
      </c>
      <c r="L58" s="1">
        <v>0</v>
      </c>
      <c r="M58" s="1">
        <v>0</v>
      </c>
      <c r="N58" s="1">
        <v>0</v>
      </c>
      <c r="O58" s="38">
        <v>16647975</v>
      </c>
      <c r="P58" s="1">
        <v>0</v>
      </c>
    </row>
    <row r="59" spans="1:16" x14ac:dyDescent="0.25">
      <c r="A59" s="1" t="s">
        <v>300</v>
      </c>
      <c r="B59" s="1" t="s">
        <v>219</v>
      </c>
      <c r="C59" s="1">
        <v>1</v>
      </c>
      <c r="D59" s="1">
        <v>1</v>
      </c>
      <c r="E59" s="1" t="s">
        <v>285</v>
      </c>
      <c r="F59" s="38">
        <v>81000000</v>
      </c>
      <c r="G59" s="1">
        <v>0</v>
      </c>
      <c r="H59" s="1">
        <v>0</v>
      </c>
      <c r="I59" s="1">
        <v>0</v>
      </c>
      <c r="J59" s="38">
        <v>81000000</v>
      </c>
      <c r="K59" s="1">
        <v>0</v>
      </c>
      <c r="L59" s="38">
        <v>63282599</v>
      </c>
      <c r="M59" s="1">
        <v>0</v>
      </c>
      <c r="N59" s="1">
        <v>0</v>
      </c>
      <c r="O59" s="38">
        <v>17717401</v>
      </c>
      <c r="P59" s="1">
        <v>78.13</v>
      </c>
    </row>
    <row r="60" spans="1:16" x14ac:dyDescent="0.25">
      <c r="A60" s="1" t="s">
        <v>337</v>
      </c>
      <c r="B60" s="1" t="s">
        <v>275</v>
      </c>
      <c r="C60" s="1">
        <v>7</v>
      </c>
      <c r="D60" s="1">
        <v>3</v>
      </c>
      <c r="E60" s="1" t="s">
        <v>276</v>
      </c>
      <c r="F60" s="38">
        <v>100000000</v>
      </c>
      <c r="G60" s="38">
        <v>-65000000</v>
      </c>
      <c r="H60" s="1">
        <v>0</v>
      </c>
      <c r="I60" s="1">
        <v>0</v>
      </c>
      <c r="J60" s="38">
        <v>35000000</v>
      </c>
      <c r="K60" s="1">
        <v>0</v>
      </c>
      <c r="L60" s="1">
        <v>0</v>
      </c>
      <c r="M60" s="1">
        <v>0</v>
      </c>
      <c r="N60" s="1">
        <v>0</v>
      </c>
      <c r="O60" s="38">
        <v>35000000</v>
      </c>
      <c r="P60" s="1">
        <v>0</v>
      </c>
    </row>
    <row r="61" spans="1:16" x14ac:dyDescent="0.25">
      <c r="A61" s="1" t="s">
        <v>327</v>
      </c>
      <c r="B61" s="1" t="s">
        <v>69</v>
      </c>
      <c r="C61" s="1">
        <v>1</v>
      </c>
      <c r="D61" s="1">
        <v>5</v>
      </c>
      <c r="E61" s="1" t="s">
        <v>260</v>
      </c>
      <c r="F61" s="1">
        <v>0</v>
      </c>
      <c r="G61" s="38">
        <v>300000</v>
      </c>
      <c r="H61" s="1">
        <v>0</v>
      </c>
      <c r="I61" s="1">
        <v>0</v>
      </c>
      <c r="J61" s="38">
        <v>300000</v>
      </c>
      <c r="K61" s="1">
        <v>0</v>
      </c>
      <c r="L61" s="1">
        <v>0</v>
      </c>
      <c r="M61" s="1">
        <v>0</v>
      </c>
      <c r="N61" s="1">
        <v>0</v>
      </c>
      <c r="O61" s="38">
        <v>300000</v>
      </c>
      <c r="P61" s="1">
        <v>0</v>
      </c>
    </row>
    <row r="62" spans="1:16" x14ac:dyDescent="0.25">
      <c r="A62" s="1" t="s">
        <v>327</v>
      </c>
      <c r="B62" s="1" t="s">
        <v>69</v>
      </c>
      <c r="C62" s="1">
        <v>1</v>
      </c>
      <c r="D62" s="1">
        <v>1</v>
      </c>
      <c r="E62" s="1" t="s">
        <v>264</v>
      </c>
      <c r="F62" s="38">
        <v>17420448</v>
      </c>
      <c r="G62" s="38">
        <v>-300000</v>
      </c>
      <c r="H62" s="1">
        <v>0</v>
      </c>
      <c r="I62" s="1">
        <v>0</v>
      </c>
      <c r="J62" s="38">
        <v>17120448</v>
      </c>
      <c r="K62" s="1">
        <v>0</v>
      </c>
      <c r="L62" s="38">
        <v>9592816.4000000004</v>
      </c>
      <c r="M62" s="1">
        <v>0</v>
      </c>
      <c r="N62" s="1">
        <v>0</v>
      </c>
      <c r="O62" s="38">
        <v>7527631.5999999996</v>
      </c>
      <c r="P62" s="1">
        <v>56.03</v>
      </c>
    </row>
    <row r="63" spans="1:16" x14ac:dyDescent="0.25">
      <c r="A63" s="1" t="s">
        <v>327</v>
      </c>
      <c r="B63" s="1" t="s">
        <v>69</v>
      </c>
      <c r="C63" s="1">
        <v>2</v>
      </c>
      <c r="D63" s="1">
        <v>4</v>
      </c>
      <c r="E63" s="1" t="s">
        <v>341</v>
      </c>
      <c r="F63" s="38">
        <v>2519005</v>
      </c>
      <c r="G63" s="1">
        <v>0</v>
      </c>
      <c r="H63" s="1">
        <v>0</v>
      </c>
      <c r="I63" s="1">
        <v>0</v>
      </c>
      <c r="J63" s="38">
        <v>2519005</v>
      </c>
      <c r="K63" s="1">
        <v>0</v>
      </c>
      <c r="L63" s="38">
        <v>2510860</v>
      </c>
      <c r="M63" s="1">
        <v>0</v>
      </c>
      <c r="N63" s="1">
        <v>0</v>
      </c>
      <c r="O63" s="38">
        <v>8145</v>
      </c>
      <c r="P63" s="1">
        <v>99.68</v>
      </c>
    </row>
    <row r="64" spans="1:16" x14ac:dyDescent="0.25">
      <c r="A64" s="1" t="s">
        <v>327</v>
      </c>
      <c r="B64" s="1" t="s">
        <v>69</v>
      </c>
      <c r="C64" s="1">
        <v>1</v>
      </c>
      <c r="D64" s="1">
        <v>1</v>
      </c>
      <c r="E64" s="1" t="s">
        <v>285</v>
      </c>
      <c r="F64" s="38">
        <v>16000000</v>
      </c>
      <c r="G64" s="1">
        <v>0</v>
      </c>
      <c r="H64" s="1">
        <v>0</v>
      </c>
      <c r="I64" s="1">
        <v>0</v>
      </c>
      <c r="J64" s="38">
        <v>16000000</v>
      </c>
      <c r="K64" s="1">
        <v>0</v>
      </c>
      <c r="L64" s="38">
        <v>13393626.550000001</v>
      </c>
      <c r="M64" s="1">
        <v>0</v>
      </c>
      <c r="N64" s="1">
        <v>0</v>
      </c>
      <c r="O64" s="38">
        <v>2606373.4500000002</v>
      </c>
      <c r="P64" s="1">
        <v>83.71</v>
      </c>
    </row>
    <row r="65" spans="1:16" x14ac:dyDescent="0.25">
      <c r="A65" s="1" t="s">
        <v>301</v>
      </c>
      <c r="B65" s="1" t="s">
        <v>221</v>
      </c>
      <c r="C65" s="1">
        <v>2</v>
      </c>
      <c r="D65" s="1">
        <v>1</v>
      </c>
      <c r="E65" s="1" t="s">
        <v>222</v>
      </c>
      <c r="F65" s="38">
        <v>2000000</v>
      </c>
      <c r="G65" s="38">
        <v>2000000</v>
      </c>
      <c r="H65" s="1">
        <v>0</v>
      </c>
      <c r="I65" s="1">
        <v>0</v>
      </c>
      <c r="J65" s="38">
        <v>4000000</v>
      </c>
      <c r="K65" s="1">
        <v>0</v>
      </c>
      <c r="L65" s="38">
        <v>1802218.58</v>
      </c>
      <c r="M65" s="1">
        <v>0</v>
      </c>
      <c r="N65" s="1">
        <v>0</v>
      </c>
      <c r="O65" s="38">
        <v>2197781.42</v>
      </c>
      <c r="P65" s="1">
        <v>45.06</v>
      </c>
    </row>
    <row r="66" spans="1:16" x14ac:dyDescent="0.25">
      <c r="A66" s="1" t="s">
        <v>301</v>
      </c>
      <c r="B66" s="1" t="s">
        <v>221</v>
      </c>
      <c r="C66" s="1">
        <v>4</v>
      </c>
      <c r="D66" s="1">
        <v>7</v>
      </c>
      <c r="E66" s="1" t="s">
        <v>223</v>
      </c>
      <c r="F66" s="1">
        <v>0</v>
      </c>
      <c r="G66" s="38">
        <v>4500000</v>
      </c>
      <c r="H66" s="38">
        <v>-1000000</v>
      </c>
      <c r="I66" s="1">
        <v>0</v>
      </c>
      <c r="J66" s="38">
        <v>3500000</v>
      </c>
      <c r="K66" s="1">
        <v>0</v>
      </c>
      <c r="L66" s="1">
        <v>0</v>
      </c>
      <c r="M66" s="1">
        <v>0</v>
      </c>
      <c r="N66" s="1">
        <v>0</v>
      </c>
      <c r="O66" s="38">
        <v>3500000</v>
      </c>
      <c r="P66" s="1">
        <v>0</v>
      </c>
    </row>
    <row r="67" spans="1:16" x14ac:dyDescent="0.25">
      <c r="A67" s="1" t="s">
        <v>301</v>
      </c>
      <c r="B67" s="1" t="s">
        <v>221</v>
      </c>
      <c r="C67" s="1">
        <v>1</v>
      </c>
      <c r="D67" s="1">
        <v>1</v>
      </c>
      <c r="E67" s="1" t="s">
        <v>226</v>
      </c>
      <c r="F67" s="1">
        <v>0</v>
      </c>
      <c r="G67" s="38">
        <v>25000000</v>
      </c>
      <c r="H67" s="1">
        <v>0</v>
      </c>
      <c r="I67" s="1">
        <v>0</v>
      </c>
      <c r="J67" s="38">
        <v>25000000</v>
      </c>
      <c r="K67" s="1">
        <v>0</v>
      </c>
      <c r="L67" s="1">
        <v>0</v>
      </c>
      <c r="M67" s="1">
        <v>0</v>
      </c>
      <c r="N67" s="1">
        <v>0</v>
      </c>
      <c r="O67" s="38">
        <v>25000000</v>
      </c>
      <c r="P67" s="1">
        <v>0</v>
      </c>
    </row>
    <row r="68" spans="1:16" x14ac:dyDescent="0.25">
      <c r="A68" s="1" t="s">
        <v>301</v>
      </c>
      <c r="B68" s="1" t="s">
        <v>221</v>
      </c>
      <c r="C68" s="1">
        <v>1</v>
      </c>
      <c r="D68" s="1">
        <v>1</v>
      </c>
      <c r="E68" s="1" t="s">
        <v>264</v>
      </c>
      <c r="F68" s="38">
        <v>157065</v>
      </c>
      <c r="G68" s="1">
        <v>0</v>
      </c>
      <c r="H68" s="38">
        <v>-50000</v>
      </c>
      <c r="I68" s="1">
        <v>0</v>
      </c>
      <c r="J68" s="38">
        <v>107065</v>
      </c>
      <c r="K68" s="1">
        <v>0</v>
      </c>
      <c r="L68" s="38">
        <v>93478.88</v>
      </c>
      <c r="M68" s="1">
        <v>0</v>
      </c>
      <c r="N68" s="38">
        <v>13586.12</v>
      </c>
      <c r="O68" s="1">
        <v>0</v>
      </c>
      <c r="P68" s="1">
        <v>100</v>
      </c>
    </row>
    <row r="69" spans="1:16" x14ac:dyDescent="0.25">
      <c r="A69" s="1" t="s">
        <v>301</v>
      </c>
      <c r="B69" s="1" t="s">
        <v>221</v>
      </c>
      <c r="C69" s="1">
        <v>2</v>
      </c>
      <c r="D69" s="1">
        <v>1</v>
      </c>
      <c r="E69" s="1" t="s">
        <v>272</v>
      </c>
      <c r="F69" s="1">
        <v>0</v>
      </c>
      <c r="G69" s="1">
        <v>0</v>
      </c>
      <c r="H69" s="38">
        <v>50000</v>
      </c>
      <c r="I69" s="1">
        <v>0</v>
      </c>
      <c r="J69" s="38">
        <v>50000</v>
      </c>
      <c r="K69" s="1">
        <v>0</v>
      </c>
      <c r="L69" s="1">
        <v>0</v>
      </c>
      <c r="M69" s="38">
        <v>3450000</v>
      </c>
      <c r="N69" s="1">
        <v>0</v>
      </c>
      <c r="O69" s="38">
        <v>50000</v>
      </c>
      <c r="P69" s="1">
        <v>0</v>
      </c>
    </row>
    <row r="70" spans="1:16" x14ac:dyDescent="0.25">
      <c r="A70" s="1" t="s">
        <v>301</v>
      </c>
      <c r="B70" s="1" t="s">
        <v>221</v>
      </c>
      <c r="C70" s="1">
        <v>4</v>
      </c>
      <c r="D70" s="1">
        <v>5</v>
      </c>
      <c r="E70" s="1" t="s">
        <v>281</v>
      </c>
      <c r="F70" s="1">
        <v>0</v>
      </c>
      <c r="G70" s="1">
        <v>0</v>
      </c>
      <c r="H70" s="38">
        <v>1000000</v>
      </c>
      <c r="I70" s="1">
        <v>0</v>
      </c>
      <c r="J70" s="38">
        <v>1000000</v>
      </c>
      <c r="K70" s="1">
        <v>0</v>
      </c>
      <c r="L70" s="1">
        <v>0</v>
      </c>
      <c r="M70" s="38">
        <v>29000000</v>
      </c>
      <c r="N70" s="1">
        <v>0</v>
      </c>
      <c r="O70" s="38">
        <v>1000000</v>
      </c>
      <c r="P70" s="1">
        <v>0</v>
      </c>
    </row>
    <row r="71" spans="1:16" x14ac:dyDescent="0.25">
      <c r="A71" s="1" t="s">
        <v>301</v>
      </c>
      <c r="B71" s="1" t="s">
        <v>221</v>
      </c>
      <c r="C71" s="1">
        <v>1</v>
      </c>
      <c r="D71" s="1">
        <v>1</v>
      </c>
      <c r="E71" s="1" t="s">
        <v>285</v>
      </c>
      <c r="F71" s="38">
        <v>25000</v>
      </c>
      <c r="G71" s="1">
        <v>0</v>
      </c>
      <c r="H71" s="1">
        <v>0</v>
      </c>
      <c r="I71" s="1">
        <v>0</v>
      </c>
      <c r="J71" s="38">
        <v>25000</v>
      </c>
      <c r="K71" s="1">
        <v>0</v>
      </c>
      <c r="L71" s="1">
        <v>0</v>
      </c>
      <c r="M71" s="1">
        <v>0</v>
      </c>
      <c r="N71" s="1">
        <v>0</v>
      </c>
      <c r="O71" s="38">
        <v>25000</v>
      </c>
      <c r="P71" s="1">
        <v>0</v>
      </c>
    </row>
    <row r="72" spans="1:16" x14ac:dyDescent="0.25">
      <c r="A72" s="1" t="s">
        <v>328</v>
      </c>
      <c r="B72" s="1" t="s">
        <v>266</v>
      </c>
      <c r="C72" s="1">
        <v>2</v>
      </c>
      <c r="D72" s="1">
        <v>1</v>
      </c>
      <c r="E72" s="1" t="s">
        <v>264</v>
      </c>
      <c r="F72" s="38">
        <v>247178</v>
      </c>
      <c r="G72" s="1">
        <v>0</v>
      </c>
      <c r="H72" s="1">
        <v>0</v>
      </c>
      <c r="I72" s="1">
        <v>0</v>
      </c>
      <c r="J72" s="38">
        <v>247178</v>
      </c>
      <c r="K72" s="1">
        <v>0</v>
      </c>
      <c r="L72" s="38">
        <v>87384</v>
      </c>
      <c r="M72" s="38">
        <v>106000</v>
      </c>
      <c r="N72" s="38">
        <v>112430</v>
      </c>
      <c r="O72" s="38">
        <v>47364</v>
      </c>
      <c r="P72" s="1">
        <v>80.84</v>
      </c>
    </row>
    <row r="73" spans="1:16" x14ac:dyDescent="0.25">
      <c r="A73" s="1" t="s">
        <v>328</v>
      </c>
      <c r="B73" s="1" t="s">
        <v>266</v>
      </c>
      <c r="C73" s="1">
        <v>1</v>
      </c>
      <c r="D73" s="1">
        <v>1</v>
      </c>
      <c r="E73" s="1" t="s">
        <v>285</v>
      </c>
      <c r="F73" s="38">
        <v>100000</v>
      </c>
      <c r="G73" s="1">
        <v>0</v>
      </c>
      <c r="H73" s="1">
        <v>0</v>
      </c>
      <c r="I73" s="1">
        <v>0</v>
      </c>
      <c r="J73" s="38">
        <v>100000</v>
      </c>
      <c r="K73" s="1">
        <v>0</v>
      </c>
      <c r="L73" s="38">
        <v>16700</v>
      </c>
      <c r="M73" s="1">
        <v>0</v>
      </c>
      <c r="N73" s="1">
        <v>0</v>
      </c>
      <c r="O73" s="38">
        <v>83300</v>
      </c>
      <c r="P73" s="1">
        <v>16.7</v>
      </c>
    </row>
    <row r="74" spans="1:16" x14ac:dyDescent="0.25">
      <c r="A74" s="1" t="s">
        <v>329</v>
      </c>
      <c r="B74" s="1" t="s">
        <v>267</v>
      </c>
      <c r="C74" s="1">
        <v>1</v>
      </c>
      <c r="D74" s="1">
        <v>1</v>
      </c>
      <c r="E74" s="1" t="s">
        <v>264</v>
      </c>
      <c r="F74" s="38">
        <v>10194804</v>
      </c>
      <c r="G74" s="1">
        <v>0</v>
      </c>
      <c r="H74" s="1">
        <v>0</v>
      </c>
      <c r="I74" s="1">
        <v>0</v>
      </c>
      <c r="J74" s="38">
        <v>10194804</v>
      </c>
      <c r="K74" s="38">
        <v>211500</v>
      </c>
      <c r="L74" s="38">
        <v>8970604</v>
      </c>
      <c r="M74" s="1">
        <v>0</v>
      </c>
      <c r="N74" s="1">
        <v>0</v>
      </c>
      <c r="O74" s="38">
        <v>1012700</v>
      </c>
      <c r="P74" s="1">
        <v>87.99</v>
      </c>
    </row>
    <row r="75" spans="1:16" x14ac:dyDescent="0.25">
      <c r="A75" s="1" t="s">
        <v>329</v>
      </c>
      <c r="B75" s="1" t="s">
        <v>267</v>
      </c>
      <c r="C75" s="1">
        <v>1</v>
      </c>
      <c r="D75" s="1">
        <v>1</v>
      </c>
      <c r="E75" s="1" t="s">
        <v>285</v>
      </c>
      <c r="F75" s="38">
        <v>7200000</v>
      </c>
      <c r="G75" s="1">
        <v>0</v>
      </c>
      <c r="H75" s="1">
        <v>0</v>
      </c>
      <c r="I75" s="1">
        <v>0</v>
      </c>
      <c r="J75" s="38">
        <v>7200000</v>
      </c>
      <c r="K75" s="1">
        <v>0</v>
      </c>
      <c r="L75" s="38">
        <v>1790200</v>
      </c>
      <c r="M75" s="1">
        <v>0</v>
      </c>
      <c r="N75" s="1">
        <v>0</v>
      </c>
      <c r="O75" s="38">
        <v>5409800</v>
      </c>
      <c r="P75" s="1">
        <v>24.86</v>
      </c>
    </row>
    <row r="76" spans="1:16" x14ac:dyDescent="0.25">
      <c r="A76" s="1" t="s">
        <v>330</v>
      </c>
      <c r="B76" s="1" t="s">
        <v>77</v>
      </c>
      <c r="C76" s="1">
        <v>1</v>
      </c>
      <c r="D76" s="1">
        <v>4</v>
      </c>
      <c r="E76" s="1" t="s">
        <v>226</v>
      </c>
      <c r="F76" s="1">
        <v>0</v>
      </c>
      <c r="G76" s="38">
        <v>18000000</v>
      </c>
      <c r="H76" s="1">
        <v>0</v>
      </c>
      <c r="I76" s="1">
        <v>0</v>
      </c>
      <c r="J76" s="38">
        <v>18000000</v>
      </c>
      <c r="K76" s="1">
        <v>0</v>
      </c>
      <c r="L76" s="38">
        <v>10999049</v>
      </c>
      <c r="M76" s="1">
        <v>0</v>
      </c>
      <c r="N76" s="1">
        <v>0</v>
      </c>
      <c r="O76" s="38">
        <v>7000951</v>
      </c>
      <c r="P76" s="1">
        <v>61.11</v>
      </c>
    </row>
    <row r="77" spans="1:16" x14ac:dyDescent="0.25">
      <c r="A77" s="1" t="s">
        <v>330</v>
      </c>
      <c r="B77" s="1" t="s">
        <v>77</v>
      </c>
      <c r="C77" s="1">
        <v>3</v>
      </c>
      <c r="D77" s="1">
        <v>1</v>
      </c>
      <c r="E77" s="1" t="s">
        <v>264</v>
      </c>
      <c r="F77" s="38">
        <v>24000000</v>
      </c>
      <c r="G77" s="38">
        <v>-18000000</v>
      </c>
      <c r="H77" s="1">
        <v>0</v>
      </c>
      <c r="I77" s="1">
        <v>0</v>
      </c>
      <c r="J77" s="38">
        <v>6000000</v>
      </c>
      <c r="K77" s="1">
        <v>0</v>
      </c>
      <c r="L77" s="38">
        <v>5934522.6900000004</v>
      </c>
      <c r="M77" s="1">
        <v>0</v>
      </c>
      <c r="N77" s="38">
        <v>55560.77</v>
      </c>
      <c r="O77" s="38">
        <v>9916.5400000000009</v>
      </c>
      <c r="P77" s="1">
        <v>99.83</v>
      </c>
    </row>
    <row r="78" spans="1:16" x14ac:dyDescent="0.25">
      <c r="A78" s="1" t="s">
        <v>330</v>
      </c>
      <c r="B78" s="1" t="s">
        <v>77</v>
      </c>
      <c r="C78" s="1">
        <v>1</v>
      </c>
      <c r="D78" s="1">
        <v>1</v>
      </c>
      <c r="E78" s="1" t="s">
        <v>285</v>
      </c>
      <c r="F78" s="38">
        <v>20000000</v>
      </c>
      <c r="G78" s="1">
        <v>0</v>
      </c>
      <c r="H78" s="1">
        <v>0</v>
      </c>
      <c r="I78" s="1">
        <v>0</v>
      </c>
      <c r="J78" s="38">
        <v>20000000</v>
      </c>
      <c r="K78" s="1">
        <v>0</v>
      </c>
      <c r="L78" s="38">
        <v>9999665.9199999999</v>
      </c>
      <c r="M78" s="1">
        <v>0</v>
      </c>
      <c r="N78" s="1">
        <v>0</v>
      </c>
      <c r="O78" s="38">
        <v>10000334.08</v>
      </c>
      <c r="P78" s="1">
        <v>50</v>
      </c>
    </row>
    <row r="79" spans="1:16" x14ac:dyDescent="0.25">
      <c r="A79" s="1" t="s">
        <v>331</v>
      </c>
      <c r="B79" s="1" t="s">
        <v>268</v>
      </c>
      <c r="C79" s="1">
        <v>1</v>
      </c>
      <c r="D79" s="1">
        <v>1</v>
      </c>
      <c r="E79" s="1" t="s">
        <v>264</v>
      </c>
      <c r="F79" s="38">
        <v>24000000</v>
      </c>
      <c r="G79" s="1">
        <v>0</v>
      </c>
      <c r="H79" s="1">
        <v>0</v>
      </c>
      <c r="I79" s="1">
        <v>0</v>
      </c>
      <c r="J79" s="38">
        <v>24000000</v>
      </c>
      <c r="K79" s="1">
        <v>0</v>
      </c>
      <c r="L79" s="38">
        <v>12199470.02</v>
      </c>
      <c r="M79" s="1">
        <v>0</v>
      </c>
      <c r="N79" s="38">
        <v>-3592627.23</v>
      </c>
      <c r="O79" s="38">
        <v>15393157.210000001</v>
      </c>
      <c r="P79" s="1">
        <v>35.86</v>
      </c>
    </row>
    <row r="80" spans="1:16" x14ac:dyDescent="0.25">
      <c r="A80" s="1" t="s">
        <v>331</v>
      </c>
      <c r="B80" s="1" t="s">
        <v>268</v>
      </c>
      <c r="C80" s="1">
        <v>1</v>
      </c>
      <c r="D80" s="1">
        <v>1</v>
      </c>
      <c r="E80" s="1" t="s">
        <v>285</v>
      </c>
      <c r="F80" s="38">
        <v>26000000</v>
      </c>
      <c r="G80" s="38">
        <v>6000000</v>
      </c>
      <c r="H80" s="1">
        <v>0</v>
      </c>
      <c r="I80" s="1">
        <v>0</v>
      </c>
      <c r="J80" s="38">
        <v>32000000</v>
      </c>
      <c r="K80" s="1">
        <v>0</v>
      </c>
      <c r="L80" s="38">
        <v>29125628.66</v>
      </c>
      <c r="M80" s="1">
        <v>0</v>
      </c>
      <c r="N80" s="38">
        <v>-6625628.5599999996</v>
      </c>
      <c r="O80" s="38">
        <v>9499999.9000000004</v>
      </c>
      <c r="P80" s="1">
        <v>70.31</v>
      </c>
    </row>
    <row r="81" spans="1:16" x14ac:dyDescent="0.25">
      <c r="A81" s="1" t="s">
        <v>315</v>
      </c>
      <c r="B81" s="1" t="s">
        <v>81</v>
      </c>
      <c r="C81" s="1">
        <v>1</v>
      </c>
      <c r="D81" s="1">
        <v>1</v>
      </c>
      <c r="E81" s="1" t="s">
        <v>260</v>
      </c>
      <c r="F81" s="38">
        <v>10500000</v>
      </c>
      <c r="G81" s="38">
        <v>2300000</v>
      </c>
      <c r="H81" s="1">
        <v>0</v>
      </c>
      <c r="I81" s="1">
        <v>0</v>
      </c>
      <c r="J81" s="38">
        <v>12800000</v>
      </c>
      <c r="K81" s="1">
        <v>0</v>
      </c>
      <c r="L81" s="38">
        <v>12798965</v>
      </c>
      <c r="M81" s="1">
        <v>0</v>
      </c>
      <c r="N81" s="1">
        <v>0</v>
      </c>
      <c r="O81" s="38">
        <v>1035</v>
      </c>
      <c r="P81" s="1">
        <v>99.99</v>
      </c>
    </row>
    <row r="82" spans="1:16" x14ac:dyDescent="0.25">
      <c r="A82" s="1" t="s">
        <v>315</v>
      </c>
      <c r="B82" s="1" t="s">
        <v>81</v>
      </c>
      <c r="C82" s="1">
        <v>1</v>
      </c>
      <c r="D82" s="1">
        <v>1</v>
      </c>
      <c r="E82" s="1" t="s">
        <v>264</v>
      </c>
      <c r="F82" s="38">
        <v>12233558</v>
      </c>
      <c r="G82" s="38">
        <v>-2300000</v>
      </c>
      <c r="H82" s="1">
        <v>0</v>
      </c>
      <c r="I82" s="1">
        <v>0</v>
      </c>
      <c r="J82" s="38">
        <v>9933558</v>
      </c>
      <c r="K82" s="1">
        <v>0</v>
      </c>
      <c r="L82" s="38">
        <v>6288264.4900000002</v>
      </c>
      <c r="M82" s="1">
        <v>0</v>
      </c>
      <c r="N82" s="1">
        <v>0</v>
      </c>
      <c r="O82" s="38">
        <v>3645293.51</v>
      </c>
      <c r="P82" s="1">
        <v>63.3</v>
      </c>
    </row>
    <row r="83" spans="1:16" x14ac:dyDescent="0.25">
      <c r="A83" s="1" t="s">
        <v>315</v>
      </c>
      <c r="B83" s="1" t="s">
        <v>81</v>
      </c>
      <c r="C83" s="1">
        <v>2</v>
      </c>
      <c r="D83" s="1">
        <v>1</v>
      </c>
      <c r="E83" s="1" t="s">
        <v>283</v>
      </c>
      <c r="F83" s="38">
        <v>1000000</v>
      </c>
      <c r="G83" s="38">
        <v>1000000</v>
      </c>
      <c r="H83" s="1">
        <v>0</v>
      </c>
      <c r="I83" s="1">
        <v>0</v>
      </c>
      <c r="J83" s="38">
        <v>2000000</v>
      </c>
      <c r="K83" s="1">
        <v>0</v>
      </c>
      <c r="L83" s="38">
        <v>1524215.66</v>
      </c>
      <c r="M83" s="1">
        <v>0</v>
      </c>
      <c r="N83" s="1">
        <v>0</v>
      </c>
      <c r="O83" s="38">
        <v>475784.34</v>
      </c>
      <c r="P83" s="1">
        <v>76.209999999999994</v>
      </c>
    </row>
    <row r="84" spans="1:16" x14ac:dyDescent="0.25">
      <c r="A84" s="1" t="s">
        <v>315</v>
      </c>
      <c r="B84" s="1" t="s">
        <v>81</v>
      </c>
      <c r="C84" s="1">
        <v>1</v>
      </c>
      <c r="D84" s="1">
        <v>1</v>
      </c>
      <c r="E84" s="1" t="s">
        <v>285</v>
      </c>
      <c r="F84" s="38">
        <v>10000000</v>
      </c>
      <c r="G84" s="1">
        <v>0</v>
      </c>
      <c r="H84" s="1">
        <v>0</v>
      </c>
      <c r="I84" s="1">
        <v>0</v>
      </c>
      <c r="J84" s="38">
        <v>10000000</v>
      </c>
      <c r="K84" s="1">
        <v>0</v>
      </c>
      <c r="L84" s="38">
        <v>9999999.6400000006</v>
      </c>
      <c r="M84" s="1">
        <v>0</v>
      </c>
      <c r="N84" s="1">
        <v>0</v>
      </c>
      <c r="O84" s="1">
        <v>0.36</v>
      </c>
      <c r="P84" s="1">
        <v>100</v>
      </c>
    </row>
    <row r="85" spans="1:16" x14ac:dyDescent="0.25">
      <c r="A85" s="1" t="s">
        <v>336</v>
      </c>
      <c r="B85" s="1" t="s">
        <v>274</v>
      </c>
      <c r="C85" s="1">
        <v>1</v>
      </c>
      <c r="D85" s="1">
        <v>1</v>
      </c>
      <c r="E85" s="1" t="s">
        <v>226</v>
      </c>
      <c r="F85" s="1">
        <v>0</v>
      </c>
      <c r="G85" s="1">
        <v>0</v>
      </c>
      <c r="H85" s="38">
        <v>2559000</v>
      </c>
      <c r="I85" s="1">
        <v>0</v>
      </c>
      <c r="J85" s="38">
        <v>2559000</v>
      </c>
      <c r="K85" s="1">
        <v>0</v>
      </c>
      <c r="L85" s="1">
        <v>0</v>
      </c>
      <c r="M85" s="1">
        <v>0</v>
      </c>
      <c r="N85" s="1">
        <v>0</v>
      </c>
      <c r="O85" s="38">
        <v>2559000</v>
      </c>
      <c r="P85" s="1">
        <v>0</v>
      </c>
    </row>
    <row r="86" spans="1:16" x14ac:dyDescent="0.25">
      <c r="A86" s="1" t="s">
        <v>336</v>
      </c>
      <c r="B86" s="1" t="s">
        <v>274</v>
      </c>
      <c r="C86" s="1">
        <v>1</v>
      </c>
      <c r="D86" s="1">
        <v>1</v>
      </c>
      <c r="E86" s="1" t="s">
        <v>273</v>
      </c>
      <c r="F86" s="38">
        <v>62463029</v>
      </c>
      <c r="G86" s="38">
        <v>-37000000</v>
      </c>
      <c r="H86" s="38">
        <v>477972.66</v>
      </c>
      <c r="I86" s="1">
        <v>0</v>
      </c>
      <c r="J86" s="38">
        <v>25941001.66</v>
      </c>
      <c r="K86" s="38">
        <v>5398171.5</v>
      </c>
      <c r="L86" s="38">
        <v>20542830.16</v>
      </c>
      <c r="M86" s="1">
        <v>0</v>
      </c>
      <c r="N86" s="1">
        <v>0</v>
      </c>
      <c r="O86" s="1">
        <v>0</v>
      </c>
      <c r="P86" s="1">
        <v>79.19</v>
      </c>
    </row>
    <row r="87" spans="1:16" x14ac:dyDescent="0.25">
      <c r="A87" s="1" t="s">
        <v>336</v>
      </c>
      <c r="B87" s="1" t="s">
        <v>274</v>
      </c>
      <c r="C87" s="1">
        <v>2</v>
      </c>
      <c r="D87" s="1">
        <v>1</v>
      </c>
      <c r="E87" s="1" t="s">
        <v>273</v>
      </c>
      <c r="F87" s="38">
        <v>10000000</v>
      </c>
      <c r="G87" s="38">
        <v>4850827.8099999996</v>
      </c>
      <c r="H87" s="38">
        <v>865292.91</v>
      </c>
      <c r="I87" s="1">
        <v>0</v>
      </c>
      <c r="J87" s="38">
        <v>15716120.720000001</v>
      </c>
      <c r="K87" s="1">
        <v>0</v>
      </c>
      <c r="L87" s="38">
        <v>14363410.140000001</v>
      </c>
      <c r="M87" s="1">
        <v>0</v>
      </c>
      <c r="N87" s="1">
        <v>0</v>
      </c>
      <c r="O87" s="38">
        <v>1352710.58</v>
      </c>
      <c r="P87" s="1">
        <v>91.39</v>
      </c>
    </row>
    <row r="88" spans="1:16" x14ac:dyDescent="0.25">
      <c r="A88" s="1" t="s">
        <v>336</v>
      </c>
      <c r="B88" s="1" t="s">
        <v>274</v>
      </c>
      <c r="C88" s="1">
        <v>5</v>
      </c>
      <c r="D88" s="1">
        <v>1</v>
      </c>
      <c r="E88" s="1" t="s">
        <v>276</v>
      </c>
      <c r="F88" s="38">
        <v>5000000</v>
      </c>
      <c r="G88" s="38">
        <v>15000000</v>
      </c>
      <c r="H88" s="1">
        <v>0</v>
      </c>
      <c r="I88" s="1">
        <v>0</v>
      </c>
      <c r="J88" s="38">
        <v>20000000</v>
      </c>
      <c r="K88" s="1">
        <v>0</v>
      </c>
      <c r="L88" s="38">
        <v>19999999.960000001</v>
      </c>
      <c r="M88" s="1">
        <v>0</v>
      </c>
      <c r="N88" s="1">
        <v>0</v>
      </c>
      <c r="O88" s="1">
        <v>0.04</v>
      </c>
      <c r="P88" s="1">
        <v>100</v>
      </c>
    </row>
    <row r="89" spans="1:16" x14ac:dyDescent="0.25">
      <c r="A89" s="1" t="s">
        <v>336</v>
      </c>
      <c r="B89" s="1" t="s">
        <v>274</v>
      </c>
      <c r="C89" s="1">
        <v>1</v>
      </c>
      <c r="D89" s="1">
        <v>1</v>
      </c>
      <c r="E89" s="1" t="s">
        <v>277</v>
      </c>
      <c r="F89" s="38">
        <v>18000000</v>
      </c>
      <c r="G89" s="38">
        <v>19815894.289999999</v>
      </c>
      <c r="H89" s="38">
        <v>-1343265.57</v>
      </c>
      <c r="I89" s="1">
        <v>0</v>
      </c>
      <c r="J89" s="38">
        <v>36472628.719999999</v>
      </c>
      <c r="K89" s="1">
        <v>0</v>
      </c>
      <c r="L89" s="38">
        <v>36472628.719999999</v>
      </c>
      <c r="M89" s="1">
        <v>0</v>
      </c>
      <c r="N89" s="1">
        <v>0</v>
      </c>
      <c r="O89" s="1">
        <v>0</v>
      </c>
      <c r="P89" s="1">
        <v>100</v>
      </c>
    </row>
    <row r="90" spans="1:16" x14ac:dyDescent="0.25">
      <c r="A90" s="1" t="s">
        <v>336</v>
      </c>
      <c r="B90" s="1" t="s">
        <v>274</v>
      </c>
      <c r="C90" s="1">
        <v>2</v>
      </c>
      <c r="D90" s="1">
        <v>2</v>
      </c>
      <c r="E90" s="1" t="s">
        <v>340</v>
      </c>
      <c r="F90" s="38">
        <v>3000000</v>
      </c>
      <c r="G90" s="38">
        <v>-639670.4</v>
      </c>
      <c r="H90" s="1">
        <v>0</v>
      </c>
      <c r="I90" s="1">
        <v>0</v>
      </c>
      <c r="J90" s="38">
        <v>2360329.6</v>
      </c>
      <c r="K90" s="1">
        <v>0</v>
      </c>
      <c r="L90" s="1">
        <v>0</v>
      </c>
      <c r="M90" s="1">
        <v>0</v>
      </c>
      <c r="N90" s="1">
        <v>0</v>
      </c>
      <c r="O90" s="38">
        <v>2360329.6</v>
      </c>
      <c r="P90" s="1">
        <v>0</v>
      </c>
    </row>
    <row r="91" spans="1:16" x14ac:dyDescent="0.25">
      <c r="A91" s="1" t="s">
        <v>336</v>
      </c>
      <c r="B91" s="1" t="s">
        <v>274</v>
      </c>
      <c r="C91" s="1">
        <v>2</v>
      </c>
      <c r="D91" s="1">
        <v>3</v>
      </c>
      <c r="E91" s="1" t="s">
        <v>340</v>
      </c>
      <c r="F91" s="38">
        <v>2000000</v>
      </c>
      <c r="G91" s="38">
        <v>-384708.5</v>
      </c>
      <c r="H91" s="1">
        <v>0</v>
      </c>
      <c r="I91" s="1">
        <v>0</v>
      </c>
      <c r="J91" s="38">
        <v>1615291.5</v>
      </c>
      <c r="K91" s="1">
        <v>0</v>
      </c>
      <c r="L91" s="1">
        <v>0</v>
      </c>
      <c r="M91" s="1">
        <v>0</v>
      </c>
      <c r="N91" s="1">
        <v>0</v>
      </c>
      <c r="O91" s="38">
        <v>1615291.5</v>
      </c>
      <c r="P91" s="1">
        <v>0</v>
      </c>
    </row>
    <row r="92" spans="1:16" x14ac:dyDescent="0.25">
      <c r="A92" s="1" t="s">
        <v>336</v>
      </c>
      <c r="B92" s="1" t="s">
        <v>274</v>
      </c>
      <c r="C92" s="1">
        <v>2</v>
      </c>
      <c r="D92" s="1">
        <v>6</v>
      </c>
      <c r="E92" s="1" t="s">
        <v>340</v>
      </c>
      <c r="F92" s="38">
        <v>3000000</v>
      </c>
      <c r="G92" s="38">
        <v>-1642343.2</v>
      </c>
      <c r="H92" s="1">
        <v>0</v>
      </c>
      <c r="I92" s="1">
        <v>0</v>
      </c>
      <c r="J92" s="38">
        <v>1357656.8</v>
      </c>
      <c r="K92" s="1">
        <v>0</v>
      </c>
      <c r="L92" s="1">
        <v>0</v>
      </c>
      <c r="M92" s="1">
        <v>0</v>
      </c>
      <c r="N92" s="1">
        <v>0</v>
      </c>
      <c r="O92" s="38">
        <v>1357656.8</v>
      </c>
      <c r="P92" s="1">
        <v>0</v>
      </c>
    </row>
    <row r="93" spans="1:16" x14ac:dyDescent="0.25">
      <c r="A93" s="1" t="s">
        <v>336</v>
      </c>
      <c r="B93" s="1" t="s">
        <v>274</v>
      </c>
      <c r="C93" s="1">
        <v>3</v>
      </c>
      <c r="D93" s="1">
        <v>1</v>
      </c>
      <c r="E93" s="1" t="s">
        <v>341</v>
      </c>
      <c r="F93" s="38">
        <v>10000000</v>
      </c>
      <c r="G93" s="1">
        <v>0</v>
      </c>
      <c r="H93" s="1">
        <v>0</v>
      </c>
      <c r="I93" s="1">
        <v>0</v>
      </c>
      <c r="J93" s="38">
        <v>10000000</v>
      </c>
      <c r="K93" s="1">
        <v>0</v>
      </c>
      <c r="L93" s="1">
        <v>0</v>
      </c>
      <c r="M93" s="38">
        <v>10000000</v>
      </c>
      <c r="N93" s="1">
        <v>0</v>
      </c>
      <c r="O93" s="38">
        <v>10000000</v>
      </c>
      <c r="P93" s="1">
        <v>0</v>
      </c>
    </row>
    <row r="94" spans="1:16" x14ac:dyDescent="0.25">
      <c r="A94" s="1" t="s">
        <v>336</v>
      </c>
      <c r="B94" s="1" t="s">
        <v>274</v>
      </c>
      <c r="C94" s="1">
        <v>5</v>
      </c>
      <c r="D94" s="1">
        <v>2</v>
      </c>
      <c r="E94" s="1" t="s">
        <v>280</v>
      </c>
      <c r="F94" s="38">
        <v>10000000</v>
      </c>
      <c r="G94" s="38">
        <v>-10000000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/>
    </row>
    <row r="95" spans="1:16" x14ac:dyDescent="0.25">
      <c r="A95" s="1" t="s">
        <v>336</v>
      </c>
      <c r="B95" s="1" t="s">
        <v>274</v>
      </c>
      <c r="C95" s="1">
        <v>9</v>
      </c>
      <c r="D95" s="1">
        <v>1</v>
      </c>
      <c r="E95" s="1" t="s">
        <v>280</v>
      </c>
      <c r="F95" s="38">
        <v>5000000</v>
      </c>
      <c r="G95" s="38">
        <v>-5000000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/>
    </row>
    <row r="96" spans="1:16" x14ac:dyDescent="0.25">
      <c r="A96" s="1" t="s">
        <v>336</v>
      </c>
      <c r="B96" s="1" t="s">
        <v>274</v>
      </c>
      <c r="C96" s="1">
        <v>4</v>
      </c>
      <c r="D96" s="1">
        <v>2</v>
      </c>
      <c r="E96" s="1" t="s">
        <v>281</v>
      </c>
      <c r="F96" s="38">
        <v>5000000</v>
      </c>
      <c r="G96" s="1">
        <v>0</v>
      </c>
      <c r="H96" s="38">
        <v>-2559000</v>
      </c>
      <c r="I96" s="1">
        <v>0</v>
      </c>
      <c r="J96" s="38">
        <v>2441000</v>
      </c>
      <c r="K96" s="38">
        <v>2441000</v>
      </c>
      <c r="L96" s="1">
        <v>0</v>
      </c>
      <c r="M96" s="38">
        <v>-2441000</v>
      </c>
      <c r="N96" s="1">
        <v>0</v>
      </c>
      <c r="O96" s="1">
        <v>0</v>
      </c>
      <c r="P96" s="1">
        <v>0</v>
      </c>
    </row>
    <row r="97" spans="1:16" x14ac:dyDescent="0.25">
      <c r="A97" s="1" t="s">
        <v>336</v>
      </c>
      <c r="B97" s="1" t="s">
        <v>274</v>
      </c>
      <c r="C97" s="1">
        <v>1</v>
      </c>
      <c r="D97" s="1">
        <v>1</v>
      </c>
      <c r="E97" s="1" t="s">
        <v>360</v>
      </c>
      <c r="F97" s="1">
        <v>0</v>
      </c>
      <c r="G97" s="38">
        <v>5000000</v>
      </c>
      <c r="H97" s="1">
        <v>0</v>
      </c>
      <c r="I97" s="1">
        <v>0</v>
      </c>
      <c r="J97" s="38">
        <v>5000000</v>
      </c>
      <c r="K97" s="1">
        <v>0</v>
      </c>
      <c r="L97" s="1">
        <v>0</v>
      </c>
      <c r="M97" s="1">
        <v>0</v>
      </c>
      <c r="N97" s="1">
        <v>0</v>
      </c>
      <c r="O97" s="38">
        <v>5000000</v>
      </c>
      <c r="P97" s="1">
        <v>0</v>
      </c>
    </row>
    <row r="98" spans="1:16" x14ac:dyDescent="0.25">
      <c r="A98" s="1" t="s">
        <v>336</v>
      </c>
      <c r="B98" s="1" t="s">
        <v>274</v>
      </c>
      <c r="C98" s="1">
        <v>1</v>
      </c>
      <c r="D98" s="1">
        <v>1</v>
      </c>
      <c r="E98" s="1" t="s">
        <v>285</v>
      </c>
      <c r="F98" s="38">
        <v>4000000</v>
      </c>
      <c r="G98" s="38">
        <v>20000000</v>
      </c>
      <c r="H98" s="1">
        <v>0</v>
      </c>
      <c r="I98" s="1">
        <v>0</v>
      </c>
      <c r="J98" s="38">
        <v>24000000</v>
      </c>
      <c r="K98" s="1">
        <v>0</v>
      </c>
      <c r="L98" s="38">
        <v>13092948.18</v>
      </c>
      <c r="M98" s="1">
        <v>0</v>
      </c>
      <c r="N98" s="1">
        <v>0</v>
      </c>
      <c r="O98" s="38">
        <v>10907051.82</v>
      </c>
      <c r="P98" s="1">
        <v>54.55</v>
      </c>
    </row>
    <row r="99" spans="1:16" x14ac:dyDescent="0.25">
      <c r="A99" s="1" t="s">
        <v>353</v>
      </c>
      <c r="B99" s="1" t="s">
        <v>354</v>
      </c>
      <c r="C99" s="1">
        <v>1</v>
      </c>
      <c r="D99" s="1">
        <v>1</v>
      </c>
      <c r="E99" s="1" t="s">
        <v>264</v>
      </c>
      <c r="F99" s="38">
        <v>537120</v>
      </c>
      <c r="G99" s="1">
        <v>0</v>
      </c>
      <c r="H99" s="1">
        <v>0</v>
      </c>
      <c r="I99" s="1">
        <v>0</v>
      </c>
      <c r="J99" s="38">
        <v>537120</v>
      </c>
      <c r="K99" s="1">
        <v>0</v>
      </c>
      <c r="L99" s="38">
        <v>537120</v>
      </c>
      <c r="M99" s="1">
        <v>0</v>
      </c>
      <c r="N99" s="1">
        <v>0</v>
      </c>
      <c r="O99" s="1">
        <v>0</v>
      </c>
      <c r="P99" s="1">
        <v>100</v>
      </c>
    </row>
    <row r="100" spans="1:16" x14ac:dyDescent="0.25">
      <c r="A100" s="1" t="s">
        <v>353</v>
      </c>
      <c r="B100" s="1" t="s">
        <v>354</v>
      </c>
      <c r="C100" s="1">
        <v>2</v>
      </c>
      <c r="D100" s="1">
        <v>3</v>
      </c>
      <c r="E100" s="1" t="s">
        <v>340</v>
      </c>
      <c r="F100" s="38">
        <v>7510000</v>
      </c>
      <c r="G100" s="1">
        <v>0</v>
      </c>
      <c r="H100" s="1">
        <v>0</v>
      </c>
      <c r="I100" s="1">
        <v>0</v>
      </c>
      <c r="J100" s="38">
        <v>7510000</v>
      </c>
      <c r="K100" s="1">
        <v>0</v>
      </c>
      <c r="L100" s="1">
        <v>0</v>
      </c>
      <c r="M100" s="1">
        <v>0</v>
      </c>
      <c r="N100" s="1">
        <v>0</v>
      </c>
      <c r="O100" s="38">
        <v>7510000</v>
      </c>
      <c r="P100" s="1">
        <v>0</v>
      </c>
    </row>
    <row r="101" spans="1:16" x14ac:dyDescent="0.25">
      <c r="A101" s="1" t="s">
        <v>353</v>
      </c>
      <c r="B101" s="1" t="s">
        <v>354</v>
      </c>
      <c r="C101" s="1">
        <v>2</v>
      </c>
      <c r="D101" s="1">
        <v>4</v>
      </c>
      <c r="E101" s="1" t="s">
        <v>340</v>
      </c>
      <c r="F101" s="38">
        <v>300000</v>
      </c>
      <c r="G101" s="1">
        <v>0</v>
      </c>
      <c r="H101" s="1">
        <v>0</v>
      </c>
      <c r="I101" s="1">
        <v>0</v>
      </c>
      <c r="J101" s="38">
        <v>300000</v>
      </c>
      <c r="K101" s="1">
        <v>0</v>
      </c>
      <c r="L101" s="1">
        <v>0</v>
      </c>
      <c r="M101" s="1">
        <v>0</v>
      </c>
      <c r="N101" s="1">
        <v>0</v>
      </c>
      <c r="O101" s="38">
        <v>300000</v>
      </c>
      <c r="P101" s="1">
        <v>0</v>
      </c>
    </row>
    <row r="102" spans="1:16" x14ac:dyDescent="0.25">
      <c r="A102" s="1" t="s">
        <v>353</v>
      </c>
      <c r="B102" s="1" t="s">
        <v>354</v>
      </c>
      <c r="C102" s="1">
        <v>2</v>
      </c>
      <c r="D102" s="1">
        <v>5</v>
      </c>
      <c r="E102" s="1" t="s">
        <v>340</v>
      </c>
      <c r="F102" s="38">
        <v>300000</v>
      </c>
      <c r="G102" s="1">
        <v>0</v>
      </c>
      <c r="H102" s="1">
        <v>0</v>
      </c>
      <c r="I102" s="1">
        <v>0</v>
      </c>
      <c r="J102" s="38">
        <v>300000</v>
      </c>
      <c r="K102" s="1">
        <v>0</v>
      </c>
      <c r="L102" s="1">
        <v>0</v>
      </c>
      <c r="M102" s="1">
        <v>0</v>
      </c>
      <c r="N102" s="1">
        <v>0</v>
      </c>
      <c r="O102" s="38">
        <v>300000</v>
      </c>
      <c r="P102" s="1">
        <v>0</v>
      </c>
    </row>
    <row r="103" spans="1:16" x14ac:dyDescent="0.25">
      <c r="A103" s="1" t="s">
        <v>353</v>
      </c>
      <c r="B103" s="1" t="s">
        <v>354</v>
      </c>
      <c r="C103" s="1">
        <v>2</v>
      </c>
      <c r="D103" s="1">
        <v>7</v>
      </c>
      <c r="E103" s="1" t="s">
        <v>340</v>
      </c>
      <c r="F103" s="38">
        <v>600000</v>
      </c>
      <c r="G103" s="1">
        <v>0</v>
      </c>
      <c r="H103" s="1">
        <v>0</v>
      </c>
      <c r="I103" s="1">
        <v>0</v>
      </c>
      <c r="J103" s="38">
        <v>600000</v>
      </c>
      <c r="K103" s="1">
        <v>0</v>
      </c>
      <c r="L103" s="1">
        <v>0</v>
      </c>
      <c r="M103" s="1">
        <v>0</v>
      </c>
      <c r="N103" s="1">
        <v>0</v>
      </c>
      <c r="O103" s="38">
        <v>600000</v>
      </c>
      <c r="P103" s="1">
        <v>0</v>
      </c>
    </row>
    <row r="104" spans="1:16" x14ac:dyDescent="0.25">
      <c r="A104" s="1" t="s">
        <v>353</v>
      </c>
      <c r="B104" s="1" t="s">
        <v>354</v>
      </c>
      <c r="C104" s="1">
        <v>1</v>
      </c>
      <c r="D104" s="1">
        <v>1</v>
      </c>
      <c r="E104" s="1" t="s">
        <v>285</v>
      </c>
      <c r="F104" s="38">
        <v>279674154</v>
      </c>
      <c r="G104" s="38">
        <v>-6000000</v>
      </c>
      <c r="H104" s="1">
        <v>0</v>
      </c>
      <c r="I104" s="1">
        <v>0</v>
      </c>
      <c r="J104" s="38">
        <v>273674154</v>
      </c>
      <c r="K104" s="38">
        <v>64500000</v>
      </c>
      <c r="L104" s="38">
        <v>186168923.59999999</v>
      </c>
      <c r="M104" s="38">
        <v>-13000000</v>
      </c>
      <c r="N104" s="1">
        <v>0</v>
      </c>
      <c r="O104" s="38">
        <v>10005230.4</v>
      </c>
      <c r="P104" s="1">
        <v>68.03</v>
      </c>
    </row>
    <row r="105" spans="1:16" x14ac:dyDescent="0.25">
      <c r="A105" s="1" t="s">
        <v>332</v>
      </c>
      <c r="B105" s="1" t="s">
        <v>269</v>
      </c>
      <c r="C105" s="1">
        <v>1</v>
      </c>
      <c r="D105" s="1">
        <v>1</v>
      </c>
      <c r="E105" s="1" t="s">
        <v>264</v>
      </c>
      <c r="F105" s="38">
        <v>12000008</v>
      </c>
      <c r="G105" s="1">
        <v>0</v>
      </c>
      <c r="H105" s="1">
        <v>0</v>
      </c>
      <c r="I105" s="1">
        <v>0</v>
      </c>
      <c r="J105" s="38">
        <v>12000008</v>
      </c>
      <c r="K105" s="1">
        <v>0</v>
      </c>
      <c r="L105" s="38">
        <v>10000001.779999999</v>
      </c>
      <c r="M105" s="1">
        <v>0</v>
      </c>
      <c r="N105" s="1">
        <v>0</v>
      </c>
      <c r="O105" s="38">
        <v>2000006.22</v>
      </c>
      <c r="P105" s="1">
        <v>83.33</v>
      </c>
    </row>
    <row r="106" spans="1:16" ht="12.6" customHeight="1" x14ac:dyDescent="0.25">
      <c r="A106" s="1" t="s">
        <v>332</v>
      </c>
      <c r="B106" s="1" t="s">
        <v>269</v>
      </c>
      <c r="C106" s="1">
        <v>1</v>
      </c>
      <c r="D106" s="1">
        <v>1</v>
      </c>
      <c r="E106" s="1" t="s">
        <v>285</v>
      </c>
      <c r="F106" s="38">
        <v>2000000</v>
      </c>
      <c r="G106" s="1">
        <v>0</v>
      </c>
      <c r="H106" s="1">
        <v>0</v>
      </c>
      <c r="I106" s="1">
        <v>0</v>
      </c>
      <c r="J106" s="38">
        <v>2000000</v>
      </c>
      <c r="K106" s="1">
        <v>0</v>
      </c>
      <c r="L106" s="38">
        <v>1999999.77</v>
      </c>
      <c r="M106" s="1">
        <v>0</v>
      </c>
      <c r="N106" s="1">
        <v>0</v>
      </c>
      <c r="O106" s="1">
        <v>0.23</v>
      </c>
      <c r="P106" s="1">
        <v>100</v>
      </c>
    </row>
    <row r="107" spans="1:16" x14ac:dyDescent="0.25">
      <c r="A107" s="1" t="s">
        <v>344</v>
      </c>
      <c r="B107" s="1" t="s">
        <v>284</v>
      </c>
      <c r="C107" s="1">
        <v>2</v>
      </c>
      <c r="D107" s="1">
        <v>1</v>
      </c>
      <c r="E107" s="1" t="s">
        <v>283</v>
      </c>
      <c r="F107" s="38">
        <v>2415000</v>
      </c>
      <c r="G107" s="1">
        <v>0</v>
      </c>
      <c r="H107" s="1">
        <v>0</v>
      </c>
      <c r="I107" s="1">
        <v>0</v>
      </c>
      <c r="J107" s="38">
        <v>2415000</v>
      </c>
      <c r="K107" s="1">
        <v>0</v>
      </c>
      <c r="L107" s="38">
        <v>1810413.12</v>
      </c>
      <c r="M107" s="1">
        <v>0</v>
      </c>
      <c r="N107" s="1">
        <v>0</v>
      </c>
      <c r="O107" s="38">
        <v>604586.88</v>
      </c>
      <c r="P107" s="1">
        <v>74.97</v>
      </c>
    </row>
    <row r="108" spans="1:16" x14ac:dyDescent="0.25">
      <c r="A108" s="1" t="s">
        <v>335</v>
      </c>
      <c r="B108" s="1" t="s">
        <v>271</v>
      </c>
      <c r="C108" s="1">
        <v>1</v>
      </c>
      <c r="D108" s="1">
        <v>6</v>
      </c>
      <c r="E108" s="1" t="s">
        <v>355</v>
      </c>
      <c r="F108" s="38">
        <v>5200000</v>
      </c>
      <c r="G108" s="1">
        <v>0</v>
      </c>
      <c r="H108" s="1">
        <v>0</v>
      </c>
      <c r="I108" s="38">
        <v>-5200000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/>
    </row>
    <row r="109" spans="1:16" x14ac:dyDescent="0.25">
      <c r="A109" s="1" t="s">
        <v>335</v>
      </c>
      <c r="B109" s="1" t="s">
        <v>271</v>
      </c>
      <c r="C109" s="1">
        <v>2</v>
      </c>
      <c r="D109" s="1">
        <v>5</v>
      </c>
      <c r="E109" s="1" t="s">
        <v>355</v>
      </c>
      <c r="F109" s="1">
        <v>0</v>
      </c>
      <c r="G109" s="1">
        <v>0</v>
      </c>
      <c r="H109" s="38">
        <v>-646100</v>
      </c>
      <c r="I109" s="38">
        <v>5200000</v>
      </c>
      <c r="J109" s="38">
        <v>4553900</v>
      </c>
      <c r="K109" s="38">
        <v>4553900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</row>
    <row r="110" spans="1:16" x14ac:dyDescent="0.25">
      <c r="A110" s="1" t="s">
        <v>335</v>
      </c>
      <c r="B110" s="1" t="s">
        <v>271</v>
      </c>
      <c r="C110" s="1">
        <v>1</v>
      </c>
      <c r="D110" s="1">
        <v>1</v>
      </c>
      <c r="E110" s="1" t="s">
        <v>272</v>
      </c>
      <c r="F110" s="38">
        <v>10000000</v>
      </c>
      <c r="G110" s="38">
        <v>-1200000</v>
      </c>
      <c r="H110" s="38">
        <v>5646100</v>
      </c>
      <c r="I110" s="1">
        <v>0</v>
      </c>
      <c r="J110" s="38">
        <v>14446100</v>
      </c>
      <c r="K110" s="1">
        <v>0</v>
      </c>
      <c r="L110" s="38">
        <v>14434000</v>
      </c>
      <c r="M110" s="38">
        <v>6000000</v>
      </c>
      <c r="N110" s="1">
        <v>0</v>
      </c>
      <c r="O110" s="38">
        <v>12100</v>
      </c>
      <c r="P110" s="1">
        <v>99.92</v>
      </c>
    </row>
    <row r="111" spans="1:16" x14ac:dyDescent="0.25">
      <c r="A111" s="1" t="s">
        <v>335</v>
      </c>
      <c r="B111" s="1" t="s">
        <v>271</v>
      </c>
      <c r="C111" s="1">
        <v>4</v>
      </c>
      <c r="D111" s="1">
        <v>2</v>
      </c>
      <c r="E111" s="1" t="s">
        <v>341</v>
      </c>
      <c r="F111" s="38">
        <v>15000000</v>
      </c>
      <c r="G111" s="38">
        <v>2000000</v>
      </c>
      <c r="H111" s="38">
        <v>-2000000</v>
      </c>
      <c r="I111" s="1">
        <v>0</v>
      </c>
      <c r="J111" s="38">
        <v>15000000</v>
      </c>
      <c r="K111" s="1">
        <v>0</v>
      </c>
      <c r="L111" s="1">
        <v>0</v>
      </c>
      <c r="M111" s="1">
        <v>0</v>
      </c>
      <c r="N111" s="1">
        <v>0</v>
      </c>
      <c r="O111" s="38">
        <v>15000000</v>
      </c>
      <c r="P111" s="1">
        <v>0</v>
      </c>
    </row>
    <row r="112" spans="1:16" x14ac:dyDescent="0.25">
      <c r="A112" s="1" t="s">
        <v>335</v>
      </c>
      <c r="B112" s="1" t="s">
        <v>271</v>
      </c>
      <c r="C112" s="1">
        <v>12</v>
      </c>
      <c r="D112" s="1">
        <v>1</v>
      </c>
      <c r="E112" s="1" t="s">
        <v>280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/>
    </row>
    <row r="113" spans="1:16" x14ac:dyDescent="0.25">
      <c r="A113" s="1" t="s">
        <v>335</v>
      </c>
      <c r="B113" s="1" t="s">
        <v>271</v>
      </c>
      <c r="C113" s="1">
        <v>2</v>
      </c>
      <c r="D113" s="1">
        <v>1</v>
      </c>
      <c r="E113" s="1" t="s">
        <v>283</v>
      </c>
      <c r="F113" s="38">
        <v>42040000</v>
      </c>
      <c r="G113" s="38">
        <v>23000000</v>
      </c>
      <c r="H113" s="38">
        <v>-3000000</v>
      </c>
      <c r="I113" s="1">
        <v>0</v>
      </c>
      <c r="J113" s="38">
        <v>62040000</v>
      </c>
      <c r="K113" s="1">
        <v>0</v>
      </c>
      <c r="L113" s="38">
        <v>25842971.239999998</v>
      </c>
      <c r="M113" s="1">
        <v>0</v>
      </c>
      <c r="N113" s="1">
        <v>0</v>
      </c>
      <c r="O113" s="38">
        <v>36197028.759999998</v>
      </c>
      <c r="P113" s="1">
        <v>41.66</v>
      </c>
    </row>
    <row r="114" spans="1:16" x14ac:dyDescent="0.25">
      <c r="A114" s="1" t="s">
        <v>335</v>
      </c>
      <c r="B114" s="1" t="s">
        <v>271</v>
      </c>
      <c r="C114" s="1">
        <v>1</v>
      </c>
      <c r="D114" s="1">
        <v>3</v>
      </c>
      <c r="E114" s="1" t="s">
        <v>360</v>
      </c>
      <c r="F114" s="1">
        <v>0</v>
      </c>
      <c r="G114" s="38">
        <v>7200000</v>
      </c>
      <c r="H114" s="1">
        <v>0</v>
      </c>
      <c r="I114" s="1">
        <v>0</v>
      </c>
      <c r="J114" s="38">
        <v>7200000</v>
      </c>
      <c r="K114" s="1">
        <v>0</v>
      </c>
      <c r="L114" s="1">
        <v>0</v>
      </c>
      <c r="M114" s="1">
        <v>0</v>
      </c>
      <c r="N114" s="1">
        <v>0</v>
      </c>
      <c r="O114" s="38">
        <v>7200000</v>
      </c>
      <c r="P114" s="1">
        <v>0</v>
      </c>
    </row>
    <row r="115" spans="1:16" x14ac:dyDescent="0.25">
      <c r="A115" s="1" t="s">
        <v>333</v>
      </c>
      <c r="B115" s="1" t="s">
        <v>93</v>
      </c>
      <c r="C115" s="1">
        <v>2</v>
      </c>
      <c r="D115" s="1">
        <v>1</v>
      </c>
      <c r="E115" s="1" t="s">
        <v>264</v>
      </c>
      <c r="F115" s="38">
        <v>6187439</v>
      </c>
      <c r="G115" s="1">
        <v>0</v>
      </c>
      <c r="H115" s="1">
        <v>0</v>
      </c>
      <c r="I115" s="1">
        <v>0</v>
      </c>
      <c r="J115" s="38">
        <v>6187439</v>
      </c>
      <c r="K115" s="1">
        <v>0</v>
      </c>
      <c r="L115" s="38">
        <v>2433899</v>
      </c>
      <c r="M115" s="1">
        <v>0</v>
      </c>
      <c r="N115" s="38">
        <v>1204086</v>
      </c>
      <c r="O115" s="38">
        <v>2549454</v>
      </c>
      <c r="P115" s="1">
        <v>58.8</v>
      </c>
    </row>
    <row r="116" spans="1:16" x14ac:dyDescent="0.25">
      <c r="A116" s="1" t="s">
        <v>333</v>
      </c>
      <c r="B116" s="1" t="s">
        <v>93</v>
      </c>
      <c r="C116" s="1">
        <v>1</v>
      </c>
      <c r="D116" s="1">
        <v>1</v>
      </c>
      <c r="E116" s="1" t="s">
        <v>285</v>
      </c>
      <c r="F116" s="38">
        <v>2200000</v>
      </c>
      <c r="G116" s="1">
        <v>0</v>
      </c>
      <c r="H116" s="1">
        <v>0</v>
      </c>
      <c r="I116" s="1">
        <v>0</v>
      </c>
      <c r="J116" s="38">
        <v>2200000</v>
      </c>
      <c r="K116" s="1">
        <v>0</v>
      </c>
      <c r="L116" s="38">
        <v>592683</v>
      </c>
      <c r="M116" s="1">
        <v>0</v>
      </c>
      <c r="N116" s="38">
        <v>557317</v>
      </c>
      <c r="O116" s="38">
        <v>1050000</v>
      </c>
      <c r="P116" s="1">
        <v>52.27</v>
      </c>
    </row>
    <row r="117" spans="1:16" x14ac:dyDescent="0.25">
      <c r="A117" s="1" t="s">
        <v>338</v>
      </c>
      <c r="B117" s="1" t="s">
        <v>278</v>
      </c>
      <c r="C117" s="1">
        <v>2</v>
      </c>
      <c r="D117" s="1">
        <v>4</v>
      </c>
      <c r="E117" s="1" t="s">
        <v>341</v>
      </c>
      <c r="F117" s="38">
        <v>14933815</v>
      </c>
      <c r="G117" s="1">
        <v>0</v>
      </c>
      <c r="H117" s="1">
        <v>0</v>
      </c>
      <c r="I117" s="1">
        <v>0</v>
      </c>
      <c r="J117" s="38">
        <v>14933815</v>
      </c>
      <c r="K117" s="1">
        <v>0</v>
      </c>
      <c r="L117" s="1">
        <v>0</v>
      </c>
      <c r="M117" s="1">
        <v>0</v>
      </c>
      <c r="N117" s="1">
        <v>0</v>
      </c>
      <c r="O117" s="38">
        <v>14933815</v>
      </c>
      <c r="P117" s="1">
        <v>0</v>
      </c>
    </row>
    <row r="118" spans="1:16" x14ac:dyDescent="0.25">
      <c r="A118" s="1" t="s">
        <v>318</v>
      </c>
      <c r="B118" s="1" t="s">
        <v>262</v>
      </c>
      <c r="C118" s="1">
        <v>2</v>
      </c>
      <c r="D118" s="1">
        <v>3</v>
      </c>
      <c r="E118" s="1" t="s">
        <v>261</v>
      </c>
      <c r="F118" s="38">
        <v>500000</v>
      </c>
      <c r="G118" s="1">
        <v>0</v>
      </c>
      <c r="H118" s="1">
        <v>0</v>
      </c>
      <c r="I118" s="1">
        <v>0</v>
      </c>
      <c r="J118" s="38">
        <v>500000</v>
      </c>
      <c r="K118" s="1">
        <v>0</v>
      </c>
      <c r="L118" s="1">
        <v>0</v>
      </c>
      <c r="M118" s="1">
        <v>0</v>
      </c>
      <c r="N118" s="1">
        <v>0</v>
      </c>
      <c r="O118" s="38">
        <v>500000</v>
      </c>
      <c r="P118" s="1">
        <v>0</v>
      </c>
    </row>
    <row r="119" spans="1:16" x14ac:dyDescent="0.25">
      <c r="A119" s="1" t="s">
        <v>319</v>
      </c>
      <c r="B119" s="1" t="s">
        <v>263</v>
      </c>
      <c r="C119" s="1">
        <v>2</v>
      </c>
      <c r="D119" s="1">
        <v>3</v>
      </c>
      <c r="E119" s="1" t="s">
        <v>261</v>
      </c>
      <c r="F119" s="38">
        <v>500000</v>
      </c>
      <c r="G119" s="1">
        <v>0</v>
      </c>
      <c r="H119" s="1">
        <v>0</v>
      </c>
      <c r="I119" s="1">
        <v>0</v>
      </c>
      <c r="J119" s="38">
        <v>500000</v>
      </c>
      <c r="K119" s="1">
        <v>0</v>
      </c>
      <c r="L119" s="1">
        <v>0</v>
      </c>
      <c r="M119" s="1">
        <v>0</v>
      </c>
      <c r="N119" s="1">
        <v>0</v>
      </c>
      <c r="O119" s="38">
        <v>500000</v>
      </c>
      <c r="P119" s="1">
        <v>0</v>
      </c>
    </row>
    <row r="120" spans="1:16" x14ac:dyDescent="0.25">
      <c r="A120" s="1" t="s">
        <v>334</v>
      </c>
      <c r="B120" s="1" t="s">
        <v>270</v>
      </c>
      <c r="C120" s="1">
        <v>1</v>
      </c>
      <c r="D120" s="1">
        <v>1</v>
      </c>
      <c r="E120" s="1" t="s">
        <v>264</v>
      </c>
      <c r="F120" s="38">
        <v>3000000</v>
      </c>
      <c r="G120" s="1">
        <v>0</v>
      </c>
      <c r="H120" s="1">
        <v>0</v>
      </c>
      <c r="I120" s="1">
        <v>0</v>
      </c>
      <c r="J120" s="38">
        <v>3000000</v>
      </c>
      <c r="K120" s="38">
        <v>1500000</v>
      </c>
      <c r="L120" s="1">
        <v>0</v>
      </c>
      <c r="M120" s="38">
        <v>-1500000</v>
      </c>
      <c r="N120" s="1">
        <v>0</v>
      </c>
      <c r="O120" s="38">
        <v>1500000</v>
      </c>
      <c r="P120" s="1">
        <v>0</v>
      </c>
    </row>
    <row r="121" spans="1:16" x14ac:dyDescent="0.25">
      <c r="A121" s="1" t="s">
        <v>339</v>
      </c>
      <c r="B121" s="1" t="s">
        <v>279</v>
      </c>
      <c r="C121" s="1">
        <v>1</v>
      </c>
      <c r="D121" s="1">
        <v>3</v>
      </c>
      <c r="E121" s="1" t="s">
        <v>223</v>
      </c>
      <c r="F121" s="38">
        <v>500000</v>
      </c>
      <c r="G121" s="1">
        <v>0</v>
      </c>
      <c r="H121" s="1">
        <v>0</v>
      </c>
      <c r="I121" s="1">
        <v>0</v>
      </c>
      <c r="J121" s="38">
        <v>500000</v>
      </c>
      <c r="K121" s="38">
        <v>500000</v>
      </c>
      <c r="L121" s="1">
        <v>0</v>
      </c>
      <c r="M121" s="38">
        <v>-500000</v>
      </c>
      <c r="N121" s="1">
        <v>0</v>
      </c>
      <c r="O121" s="1">
        <v>0</v>
      </c>
      <c r="P121" s="1">
        <v>0</v>
      </c>
    </row>
    <row r="122" spans="1:16" x14ac:dyDescent="0.25">
      <c r="A122" s="1" t="s">
        <v>339</v>
      </c>
      <c r="B122" s="1" t="s">
        <v>279</v>
      </c>
      <c r="C122" s="1">
        <v>2</v>
      </c>
      <c r="D122" s="1">
        <v>3</v>
      </c>
      <c r="E122" s="1" t="s">
        <v>340</v>
      </c>
      <c r="F122" s="38">
        <v>34426635</v>
      </c>
      <c r="G122" s="1">
        <v>0</v>
      </c>
      <c r="H122" s="1">
        <v>0</v>
      </c>
      <c r="I122" s="1">
        <v>0</v>
      </c>
      <c r="J122" s="38">
        <v>34426635</v>
      </c>
      <c r="K122" s="38">
        <v>13195785.710000001</v>
      </c>
      <c r="L122" s="38">
        <v>17619216.510000002</v>
      </c>
      <c r="M122" s="38">
        <v>-1600000</v>
      </c>
      <c r="N122" s="1">
        <v>0</v>
      </c>
      <c r="O122" s="38">
        <v>3611632.78</v>
      </c>
      <c r="P122" s="1">
        <v>51.18</v>
      </c>
    </row>
    <row r="123" spans="1:16" x14ac:dyDescent="0.25">
      <c r="A123" s="1" t="s">
        <v>361</v>
      </c>
      <c r="B123" s="1" t="s">
        <v>362</v>
      </c>
      <c r="C123" s="1">
        <v>4</v>
      </c>
      <c r="D123" s="1">
        <v>4</v>
      </c>
      <c r="E123" s="1" t="s">
        <v>223</v>
      </c>
      <c r="F123" s="1">
        <v>0</v>
      </c>
      <c r="G123" s="38">
        <v>200000</v>
      </c>
      <c r="H123" s="1">
        <v>0</v>
      </c>
      <c r="I123" s="1">
        <v>0</v>
      </c>
      <c r="J123" s="38">
        <v>200000</v>
      </c>
      <c r="K123" s="1">
        <v>0</v>
      </c>
      <c r="L123" s="1">
        <v>0</v>
      </c>
      <c r="M123" s="38">
        <v>200000</v>
      </c>
      <c r="N123" s="1">
        <v>0</v>
      </c>
      <c r="O123" s="38">
        <v>200000</v>
      </c>
      <c r="P123" s="1">
        <v>0</v>
      </c>
    </row>
    <row r="124" spans="1:16" x14ac:dyDescent="0.25">
      <c r="A124" s="1" t="s">
        <v>361</v>
      </c>
      <c r="B124" s="1" t="s">
        <v>362</v>
      </c>
      <c r="C124" s="1">
        <v>4</v>
      </c>
      <c r="D124" s="1">
        <v>1</v>
      </c>
      <c r="E124" s="1" t="s">
        <v>341</v>
      </c>
      <c r="F124" s="1">
        <v>0</v>
      </c>
      <c r="G124" s="38">
        <v>200000</v>
      </c>
      <c r="H124" s="1">
        <v>0</v>
      </c>
      <c r="I124" s="1">
        <v>0</v>
      </c>
      <c r="J124" s="38">
        <v>200000</v>
      </c>
      <c r="K124" s="1">
        <v>0</v>
      </c>
      <c r="L124" s="1">
        <v>0</v>
      </c>
      <c r="M124" s="38">
        <v>200000</v>
      </c>
      <c r="N124" s="1">
        <v>0</v>
      </c>
      <c r="O124" s="38">
        <v>200000</v>
      </c>
      <c r="P124" s="1">
        <v>0</v>
      </c>
    </row>
    <row r="125" spans="1:16" x14ac:dyDescent="0.25">
      <c r="A125" s="1" t="s">
        <v>363</v>
      </c>
      <c r="B125" s="1" t="s">
        <v>139</v>
      </c>
      <c r="C125" s="1">
        <v>2</v>
      </c>
      <c r="D125" s="1">
        <v>2</v>
      </c>
      <c r="E125" s="1" t="s">
        <v>272</v>
      </c>
      <c r="F125" s="1">
        <v>0</v>
      </c>
      <c r="G125" s="38">
        <v>508500</v>
      </c>
      <c r="H125" s="1">
        <v>0</v>
      </c>
      <c r="I125" s="1">
        <v>0</v>
      </c>
      <c r="J125" s="38">
        <v>508500</v>
      </c>
      <c r="K125" s="1">
        <v>0</v>
      </c>
      <c r="L125" s="1">
        <v>0</v>
      </c>
      <c r="M125" s="1">
        <v>0</v>
      </c>
      <c r="N125" s="38">
        <v>508500</v>
      </c>
      <c r="O125" s="1">
        <v>0</v>
      </c>
      <c r="P125" s="1">
        <v>100</v>
      </c>
    </row>
    <row r="126" spans="1:16" x14ac:dyDescent="0.25">
      <c r="A126" s="1" t="s">
        <v>364</v>
      </c>
      <c r="B126" s="1" t="s">
        <v>139</v>
      </c>
      <c r="C126" s="1">
        <v>2</v>
      </c>
      <c r="D126" s="1">
        <v>3</v>
      </c>
      <c r="E126" s="1" t="s">
        <v>261</v>
      </c>
      <c r="F126" s="1">
        <v>0</v>
      </c>
      <c r="G126" s="38">
        <v>100000</v>
      </c>
      <c r="H126" s="38">
        <v>10000</v>
      </c>
      <c r="I126" s="1">
        <v>0</v>
      </c>
      <c r="J126" s="38">
        <v>110000</v>
      </c>
      <c r="K126" s="1">
        <v>0</v>
      </c>
      <c r="L126" s="38">
        <v>104985.01</v>
      </c>
      <c r="M126" s="1">
        <v>0</v>
      </c>
      <c r="N126" s="1">
        <v>0</v>
      </c>
      <c r="O126" s="38">
        <v>5014.99</v>
      </c>
      <c r="P126" s="1">
        <v>95.44</v>
      </c>
    </row>
    <row r="127" spans="1:16" x14ac:dyDescent="0.25">
      <c r="A127" s="1" t="s">
        <v>364</v>
      </c>
      <c r="B127" s="1" t="s">
        <v>139</v>
      </c>
      <c r="C127" s="1">
        <v>4</v>
      </c>
      <c r="D127" s="1">
        <v>1</v>
      </c>
      <c r="E127" s="1" t="s">
        <v>341</v>
      </c>
      <c r="F127" s="1">
        <v>0</v>
      </c>
      <c r="G127" s="38">
        <v>4500000</v>
      </c>
      <c r="H127" s="38">
        <v>-10000</v>
      </c>
      <c r="I127" s="1">
        <v>0</v>
      </c>
      <c r="J127" s="38">
        <v>4490000</v>
      </c>
      <c r="K127" s="1">
        <v>0</v>
      </c>
      <c r="L127" s="1">
        <v>0</v>
      </c>
      <c r="M127" s="38">
        <v>4500000</v>
      </c>
      <c r="N127" s="1">
        <v>0</v>
      </c>
      <c r="O127" s="38">
        <v>4490000</v>
      </c>
      <c r="P127" s="1">
        <v>0</v>
      </c>
    </row>
    <row r="128" spans="1:16" x14ac:dyDescent="0.25">
      <c r="A128" s="1" t="s">
        <v>304</v>
      </c>
      <c r="B128" s="1" t="s">
        <v>225</v>
      </c>
      <c r="C128" s="1">
        <v>2</v>
      </c>
      <c r="D128" s="1">
        <v>3</v>
      </c>
      <c r="E128" s="1" t="s">
        <v>340</v>
      </c>
      <c r="F128" s="38">
        <v>8208150</v>
      </c>
      <c r="G128" s="1">
        <v>0</v>
      </c>
      <c r="H128" s="1">
        <v>0</v>
      </c>
      <c r="I128" s="1">
        <v>0</v>
      </c>
      <c r="J128" s="38">
        <v>8208150</v>
      </c>
      <c r="K128" s="1">
        <v>0</v>
      </c>
      <c r="L128" s="38">
        <v>8123337.6900000004</v>
      </c>
      <c r="M128" s="1">
        <v>0</v>
      </c>
      <c r="N128" s="1">
        <v>0</v>
      </c>
      <c r="O128" s="38">
        <v>84812.31</v>
      </c>
      <c r="P128" s="1">
        <v>98.97</v>
      </c>
    </row>
    <row r="129" spans="1:16" x14ac:dyDescent="0.25">
      <c r="A129" s="1" t="s">
        <v>304</v>
      </c>
      <c r="B129" s="1" t="s">
        <v>225</v>
      </c>
      <c r="C129" s="1">
        <v>8</v>
      </c>
      <c r="D129" s="1">
        <v>1</v>
      </c>
      <c r="E129" s="1" t="s">
        <v>280</v>
      </c>
      <c r="F129" s="38">
        <v>20000000</v>
      </c>
      <c r="G129" s="38">
        <v>-20000000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/>
    </row>
    <row r="130" spans="1:16" x14ac:dyDescent="0.25">
      <c r="A130" s="1" t="s">
        <v>304</v>
      </c>
      <c r="B130" s="1" t="s">
        <v>225</v>
      </c>
      <c r="C130" s="1">
        <v>2</v>
      </c>
      <c r="D130" s="1">
        <v>1</v>
      </c>
      <c r="E130" s="1" t="s">
        <v>283</v>
      </c>
      <c r="F130" s="38">
        <v>23500000</v>
      </c>
      <c r="G130" s="38">
        <v>20000000</v>
      </c>
      <c r="H130" s="1">
        <v>0</v>
      </c>
      <c r="I130" s="1">
        <v>0</v>
      </c>
      <c r="J130" s="38">
        <v>43500000</v>
      </c>
      <c r="K130" s="38">
        <v>33282791.620000001</v>
      </c>
      <c r="L130" s="38">
        <v>10070411.23</v>
      </c>
      <c r="M130" s="1">
        <v>0</v>
      </c>
      <c r="N130" s="1">
        <v>0</v>
      </c>
      <c r="O130" s="38">
        <v>146797.15</v>
      </c>
      <c r="P130" s="1">
        <v>23.15</v>
      </c>
    </row>
    <row r="131" spans="1:16" x14ac:dyDescent="0.25">
      <c r="A131" s="1" t="s">
        <v>316</v>
      </c>
      <c r="B131" s="1" t="s">
        <v>143</v>
      </c>
      <c r="C131" s="1">
        <v>2</v>
      </c>
      <c r="D131" s="1">
        <v>1</v>
      </c>
      <c r="E131" s="1" t="s">
        <v>223</v>
      </c>
      <c r="F131" s="38">
        <v>400000</v>
      </c>
      <c r="G131" s="1">
        <v>0</v>
      </c>
      <c r="H131" s="1">
        <v>0</v>
      </c>
      <c r="I131" s="1">
        <v>0</v>
      </c>
      <c r="J131" s="38">
        <v>400000</v>
      </c>
      <c r="K131" s="1">
        <v>0</v>
      </c>
      <c r="L131" s="1">
        <v>0</v>
      </c>
      <c r="M131" s="1">
        <v>0</v>
      </c>
      <c r="N131" s="1">
        <v>0</v>
      </c>
      <c r="O131" s="38">
        <v>400000</v>
      </c>
      <c r="P131" s="1">
        <v>0</v>
      </c>
    </row>
    <row r="132" spans="1:16" x14ac:dyDescent="0.25">
      <c r="A132" s="1" t="s">
        <v>316</v>
      </c>
      <c r="B132" s="1" t="s">
        <v>143</v>
      </c>
      <c r="C132" s="1">
        <v>12</v>
      </c>
      <c r="D132" s="1">
        <v>1</v>
      </c>
      <c r="E132" s="1" t="s">
        <v>280</v>
      </c>
      <c r="F132" s="38">
        <v>115333334</v>
      </c>
      <c r="G132" s="38">
        <v>10000004</v>
      </c>
      <c r="H132" s="1">
        <v>0</v>
      </c>
      <c r="I132" s="1">
        <v>0</v>
      </c>
      <c r="J132" s="38">
        <v>125333338</v>
      </c>
      <c r="K132" s="1">
        <v>0</v>
      </c>
      <c r="L132" s="38">
        <v>124868390.17</v>
      </c>
      <c r="M132" s="1">
        <v>0</v>
      </c>
      <c r="N132" s="1">
        <v>0</v>
      </c>
      <c r="O132" s="38">
        <v>464947.83</v>
      </c>
      <c r="P132" s="1">
        <v>99.63</v>
      </c>
    </row>
    <row r="133" spans="1:16" x14ac:dyDescent="0.25">
      <c r="A133" s="1" t="s">
        <v>342</v>
      </c>
      <c r="B133" s="1" t="s">
        <v>143</v>
      </c>
      <c r="C133" s="1">
        <v>1</v>
      </c>
      <c r="D133" s="1">
        <v>1</v>
      </c>
      <c r="E133" s="1" t="s">
        <v>260</v>
      </c>
      <c r="F133" s="38">
        <v>5000000</v>
      </c>
      <c r="G133" s="38">
        <v>-4508500</v>
      </c>
      <c r="H133" s="1">
        <v>0</v>
      </c>
      <c r="I133" s="1">
        <v>0</v>
      </c>
      <c r="J133" s="38">
        <v>491500</v>
      </c>
      <c r="K133" s="1">
        <v>0</v>
      </c>
      <c r="L133" s="1">
        <v>0</v>
      </c>
      <c r="M133" s="1">
        <v>0</v>
      </c>
      <c r="N133" s="1">
        <v>0</v>
      </c>
      <c r="O133" s="38">
        <v>491500</v>
      </c>
      <c r="P133" s="1">
        <v>0</v>
      </c>
    </row>
    <row r="134" spans="1:16" x14ac:dyDescent="0.25">
      <c r="A134" s="1" t="s">
        <v>342</v>
      </c>
      <c r="B134" s="1" t="s">
        <v>143</v>
      </c>
      <c r="C134" s="1">
        <v>2</v>
      </c>
      <c r="D134" s="1">
        <v>1</v>
      </c>
      <c r="E134" s="1" t="s">
        <v>283</v>
      </c>
      <c r="F134" s="38">
        <v>62421887</v>
      </c>
      <c r="G134" s="38">
        <v>-11000004</v>
      </c>
      <c r="H134" s="1">
        <v>0</v>
      </c>
      <c r="I134" s="1">
        <v>0</v>
      </c>
      <c r="J134" s="38">
        <v>51421883</v>
      </c>
      <c r="K134" s="38">
        <v>13061299.52</v>
      </c>
      <c r="L134" s="38">
        <v>17903345.449999999</v>
      </c>
      <c r="M134" s="1">
        <v>0</v>
      </c>
      <c r="N134" s="1">
        <v>0</v>
      </c>
      <c r="O134" s="38">
        <v>20457238.030000001</v>
      </c>
      <c r="P134" s="1">
        <v>34.82</v>
      </c>
    </row>
    <row r="135" spans="1:16" x14ac:dyDescent="0.25">
      <c r="A135" s="1" t="s">
        <v>242</v>
      </c>
      <c r="B135" s="1" t="s">
        <v>243</v>
      </c>
      <c r="C135" s="1">
        <v>1</v>
      </c>
      <c r="D135" s="1">
        <v>1</v>
      </c>
      <c r="E135" s="1" t="s">
        <v>260</v>
      </c>
      <c r="F135" s="38">
        <v>47741678</v>
      </c>
      <c r="G135" s="1">
        <v>0</v>
      </c>
      <c r="H135" s="1">
        <v>0</v>
      </c>
      <c r="I135" s="1">
        <v>0</v>
      </c>
      <c r="J135" s="38">
        <v>47741678</v>
      </c>
      <c r="K135" s="1">
        <v>0</v>
      </c>
      <c r="L135" s="38">
        <v>47741678</v>
      </c>
      <c r="M135" s="1">
        <v>0</v>
      </c>
      <c r="N135" s="1">
        <v>0</v>
      </c>
      <c r="O135" s="1">
        <v>0</v>
      </c>
      <c r="P135" s="1">
        <v>100</v>
      </c>
    </row>
    <row r="136" spans="1:16" x14ac:dyDescent="0.25">
      <c r="A136" s="1" t="s">
        <v>244</v>
      </c>
      <c r="B136" s="1" t="s">
        <v>245</v>
      </c>
      <c r="C136" s="1">
        <v>1</v>
      </c>
      <c r="D136" s="1">
        <v>2</v>
      </c>
      <c r="E136" s="1" t="s">
        <v>226</v>
      </c>
      <c r="F136" s="38">
        <v>32400000</v>
      </c>
      <c r="G136" s="1">
        <v>0</v>
      </c>
      <c r="H136" s="1">
        <v>0</v>
      </c>
      <c r="I136" s="1">
        <v>0</v>
      </c>
      <c r="J136" s="38">
        <v>32400000</v>
      </c>
      <c r="K136" s="1">
        <v>0</v>
      </c>
      <c r="L136" s="38">
        <v>5946481.6399999997</v>
      </c>
      <c r="M136" s="1">
        <v>0</v>
      </c>
      <c r="N136" s="38">
        <v>10253518.359999999</v>
      </c>
      <c r="O136" s="38">
        <v>16200000</v>
      </c>
      <c r="P136" s="1">
        <v>50</v>
      </c>
    </row>
    <row r="137" spans="1:16" x14ac:dyDescent="0.25">
      <c r="A137" s="1" t="s">
        <v>246</v>
      </c>
      <c r="B137" s="1" t="s">
        <v>247</v>
      </c>
      <c r="C137" s="1">
        <v>1</v>
      </c>
      <c r="D137" s="1">
        <v>1</v>
      </c>
      <c r="E137" s="1" t="s">
        <v>260</v>
      </c>
      <c r="F137" s="38">
        <v>6820240</v>
      </c>
      <c r="G137" s="1">
        <v>0</v>
      </c>
      <c r="H137" s="1">
        <v>0</v>
      </c>
      <c r="I137" s="1">
        <v>0</v>
      </c>
      <c r="J137" s="38">
        <v>6820240</v>
      </c>
      <c r="K137" s="1">
        <v>0</v>
      </c>
      <c r="L137" s="38">
        <v>6820240</v>
      </c>
      <c r="M137" s="1">
        <v>0</v>
      </c>
      <c r="N137" s="1">
        <v>0</v>
      </c>
      <c r="O137" s="1">
        <v>0</v>
      </c>
      <c r="P137" s="1">
        <v>100</v>
      </c>
    </row>
    <row r="138" spans="1:16" x14ac:dyDescent="0.25">
      <c r="A138" s="1" t="s">
        <v>248</v>
      </c>
      <c r="B138" s="1" t="s">
        <v>249</v>
      </c>
      <c r="C138" s="1">
        <v>1</v>
      </c>
      <c r="D138" s="1">
        <v>2</v>
      </c>
      <c r="E138" s="1" t="s">
        <v>226</v>
      </c>
      <c r="F138" s="38">
        <v>1125706615</v>
      </c>
      <c r="G138" s="1">
        <v>0</v>
      </c>
      <c r="H138" s="1">
        <v>0</v>
      </c>
      <c r="I138" s="1">
        <v>0</v>
      </c>
      <c r="J138" s="38">
        <v>1125706615</v>
      </c>
      <c r="K138" s="1">
        <v>0</v>
      </c>
      <c r="L138" s="38">
        <v>125524484.04000001</v>
      </c>
      <c r="M138" s="38">
        <v>83429286</v>
      </c>
      <c r="N138" s="38">
        <v>444992204.32999998</v>
      </c>
      <c r="O138" s="38">
        <v>555189926.63</v>
      </c>
      <c r="P138" s="1">
        <v>50.68</v>
      </c>
    </row>
    <row r="139" spans="1:16" x14ac:dyDescent="0.25">
      <c r="A139" s="1" t="s">
        <v>250</v>
      </c>
      <c r="B139" s="1" t="s">
        <v>251</v>
      </c>
      <c r="C139" s="1">
        <v>1</v>
      </c>
      <c r="D139" s="1">
        <v>2</v>
      </c>
      <c r="E139" s="1" t="s">
        <v>226</v>
      </c>
      <c r="F139" s="38">
        <v>300000000</v>
      </c>
      <c r="G139" s="1">
        <v>0</v>
      </c>
      <c r="H139" s="1">
        <v>0</v>
      </c>
      <c r="I139" s="1">
        <v>0</v>
      </c>
      <c r="J139" s="38">
        <v>300000000</v>
      </c>
      <c r="K139" s="1">
        <v>0</v>
      </c>
      <c r="L139" s="38">
        <v>25000000</v>
      </c>
      <c r="M139" s="1">
        <v>0</v>
      </c>
      <c r="N139" s="38">
        <v>125000000</v>
      </c>
      <c r="O139" s="38">
        <v>150000000</v>
      </c>
      <c r="P139" s="1">
        <v>50</v>
      </c>
    </row>
    <row r="140" spans="1:16" x14ac:dyDescent="0.25">
      <c r="A140" s="1" t="s">
        <v>252</v>
      </c>
      <c r="B140" s="1" t="s">
        <v>253</v>
      </c>
      <c r="C140" s="1">
        <v>1</v>
      </c>
      <c r="D140" s="1">
        <v>2</v>
      </c>
      <c r="E140" s="1" t="s">
        <v>226</v>
      </c>
      <c r="F140" s="38">
        <v>118000000</v>
      </c>
      <c r="G140" s="1">
        <v>0</v>
      </c>
      <c r="H140" s="1">
        <v>0</v>
      </c>
      <c r="I140" s="1">
        <v>0</v>
      </c>
      <c r="J140" s="38">
        <v>118000000</v>
      </c>
      <c r="K140" s="1">
        <v>0</v>
      </c>
      <c r="L140" s="38">
        <v>9833333.3499999996</v>
      </c>
      <c r="M140" s="1">
        <v>0</v>
      </c>
      <c r="N140" s="38">
        <v>49166666.649999999</v>
      </c>
      <c r="O140" s="38">
        <v>59000000</v>
      </c>
      <c r="P140" s="1">
        <v>50</v>
      </c>
    </row>
    <row r="141" spans="1:16" x14ac:dyDescent="0.25">
      <c r="A141" s="1" t="s">
        <v>254</v>
      </c>
      <c r="B141" s="1" t="s">
        <v>255</v>
      </c>
      <c r="C141" s="1">
        <v>1</v>
      </c>
      <c r="D141" s="1">
        <v>2</v>
      </c>
      <c r="E141" s="1" t="s">
        <v>226</v>
      </c>
      <c r="F141" s="38">
        <v>69144000</v>
      </c>
      <c r="G141" s="1">
        <v>0</v>
      </c>
      <c r="H141" s="1">
        <v>0</v>
      </c>
      <c r="I141" s="1">
        <v>0</v>
      </c>
      <c r="J141" s="38">
        <v>69144000</v>
      </c>
      <c r="K141" s="1">
        <v>0</v>
      </c>
      <c r="L141" s="38">
        <v>6833787.7199999997</v>
      </c>
      <c r="M141" s="1">
        <v>0</v>
      </c>
      <c r="N141" s="38">
        <v>28887206.620000001</v>
      </c>
      <c r="O141" s="38">
        <v>33423005.66</v>
      </c>
      <c r="P141" s="1">
        <v>51.66</v>
      </c>
    </row>
    <row r="142" spans="1:16" x14ac:dyDescent="0.25">
      <c r="A142" s="1" t="s">
        <v>256</v>
      </c>
      <c r="B142" s="1" t="s">
        <v>257</v>
      </c>
      <c r="C142" s="1">
        <v>1</v>
      </c>
      <c r="D142" s="1">
        <v>2</v>
      </c>
      <c r="E142" s="1" t="s">
        <v>226</v>
      </c>
      <c r="F142" s="38">
        <v>97012957</v>
      </c>
      <c r="G142" s="1">
        <v>0</v>
      </c>
      <c r="H142" s="1">
        <v>0</v>
      </c>
      <c r="I142" s="1">
        <v>0</v>
      </c>
      <c r="J142" s="38">
        <v>97012957</v>
      </c>
      <c r="K142" s="1">
        <v>0</v>
      </c>
      <c r="L142" s="38">
        <v>8556318.6400000006</v>
      </c>
      <c r="M142" s="1">
        <v>0</v>
      </c>
      <c r="N142" s="38">
        <v>39950159.359999999</v>
      </c>
      <c r="O142" s="38">
        <v>48506479</v>
      </c>
      <c r="P142" s="1">
        <v>50</v>
      </c>
    </row>
    <row r="143" spans="1:16" x14ac:dyDescent="0.25">
      <c r="A143" s="1" t="s">
        <v>286</v>
      </c>
      <c r="B143" s="1" t="s">
        <v>243</v>
      </c>
      <c r="C143" s="1">
        <v>1</v>
      </c>
      <c r="D143" s="1">
        <v>1</v>
      </c>
      <c r="E143" s="1" t="s">
        <v>285</v>
      </c>
      <c r="F143" s="38">
        <v>28234113</v>
      </c>
      <c r="G143" s="1">
        <v>0</v>
      </c>
      <c r="H143" s="1">
        <v>0</v>
      </c>
      <c r="I143" s="1">
        <v>0</v>
      </c>
      <c r="J143" s="38">
        <v>28234113</v>
      </c>
      <c r="K143" s="1">
        <v>0</v>
      </c>
      <c r="L143" s="38">
        <v>25000000</v>
      </c>
      <c r="M143" s="38">
        <v>-959990</v>
      </c>
      <c r="N143" s="1">
        <v>0</v>
      </c>
      <c r="O143" s="38">
        <v>2274123</v>
      </c>
      <c r="P143" s="1">
        <v>88.55</v>
      </c>
    </row>
    <row r="144" spans="1:16" x14ac:dyDescent="0.25">
      <c r="A144" s="1" t="s">
        <v>287</v>
      </c>
      <c r="B144" s="1" t="s">
        <v>247</v>
      </c>
      <c r="C144" s="1">
        <v>1</v>
      </c>
      <c r="D144" s="1">
        <v>1</v>
      </c>
      <c r="E144" s="1" t="s">
        <v>285</v>
      </c>
      <c r="F144" s="38">
        <v>4033445</v>
      </c>
      <c r="G144" s="1">
        <v>0</v>
      </c>
      <c r="H144" s="1">
        <v>0</v>
      </c>
      <c r="I144" s="1">
        <v>0</v>
      </c>
      <c r="J144" s="38">
        <v>4033445</v>
      </c>
      <c r="K144" s="1">
        <v>0</v>
      </c>
      <c r="L144" s="38">
        <v>3500000</v>
      </c>
      <c r="M144" s="38">
        <v>-152866</v>
      </c>
      <c r="N144" s="1">
        <v>0</v>
      </c>
      <c r="O144" s="38">
        <v>380579</v>
      </c>
      <c r="P144" s="1">
        <v>86.77</v>
      </c>
    </row>
    <row r="145" spans="1:16" x14ac:dyDescent="0.25">
      <c r="A145" s="1" t="s">
        <v>313</v>
      </c>
      <c r="B145" s="1" t="s">
        <v>125</v>
      </c>
      <c r="C145" s="1">
        <v>1</v>
      </c>
      <c r="D145" s="1">
        <v>1</v>
      </c>
      <c r="E145" s="1" t="s">
        <v>260</v>
      </c>
      <c r="F145" s="38">
        <v>20000000</v>
      </c>
      <c r="G145" s="1">
        <v>0</v>
      </c>
      <c r="H145" s="1">
        <v>0</v>
      </c>
      <c r="I145" s="1">
        <v>0</v>
      </c>
      <c r="J145" s="38">
        <v>20000000</v>
      </c>
      <c r="K145" s="1">
        <v>0</v>
      </c>
      <c r="L145" s="38">
        <v>10000000</v>
      </c>
      <c r="M145" s="1">
        <v>0</v>
      </c>
      <c r="N145" s="1">
        <v>0</v>
      </c>
      <c r="O145" s="38">
        <v>10000000</v>
      </c>
      <c r="P145" s="1">
        <v>50</v>
      </c>
    </row>
    <row r="146" spans="1:16" x14ac:dyDescent="0.25">
      <c r="A146" s="1" t="s">
        <v>313</v>
      </c>
      <c r="B146" s="1" t="s">
        <v>125</v>
      </c>
      <c r="C146" s="1">
        <v>1</v>
      </c>
      <c r="D146" s="1">
        <v>1</v>
      </c>
      <c r="E146" s="1" t="s">
        <v>285</v>
      </c>
      <c r="F146" s="38">
        <v>20300000</v>
      </c>
      <c r="G146" s="1">
        <v>0</v>
      </c>
      <c r="H146" s="1">
        <v>0</v>
      </c>
      <c r="I146" s="1">
        <v>0</v>
      </c>
      <c r="J146" s="38">
        <v>20300000</v>
      </c>
      <c r="K146" s="1">
        <v>0</v>
      </c>
      <c r="L146" s="38">
        <v>11707670.25</v>
      </c>
      <c r="M146" s="1">
        <v>0</v>
      </c>
      <c r="N146" s="1">
        <v>0</v>
      </c>
      <c r="O146" s="38">
        <v>8592329.75</v>
      </c>
      <c r="P146" s="1">
        <v>57.67</v>
      </c>
    </row>
    <row r="147" spans="1:16" x14ac:dyDescent="0.25">
      <c r="A147" s="1" t="s">
        <v>314</v>
      </c>
      <c r="B147" s="1" t="s">
        <v>127</v>
      </c>
      <c r="C147" s="1">
        <v>1</v>
      </c>
      <c r="D147" s="1">
        <v>1</v>
      </c>
      <c r="E147" s="1" t="s">
        <v>260</v>
      </c>
      <c r="F147" s="38">
        <v>13746666</v>
      </c>
      <c r="G147" s="1">
        <v>0</v>
      </c>
      <c r="H147" s="1">
        <v>0</v>
      </c>
      <c r="I147" s="1">
        <v>0</v>
      </c>
      <c r="J147" s="38">
        <v>13746666</v>
      </c>
      <c r="K147" s="1">
        <v>0</v>
      </c>
      <c r="L147" s="1">
        <v>0</v>
      </c>
      <c r="M147" s="1">
        <v>0</v>
      </c>
      <c r="N147" s="1">
        <v>0</v>
      </c>
      <c r="O147" s="38">
        <v>13746666</v>
      </c>
      <c r="P147" s="1">
        <v>0</v>
      </c>
    </row>
    <row r="148" spans="1:16" x14ac:dyDescent="0.25">
      <c r="A148" s="1" t="s">
        <v>314</v>
      </c>
      <c r="B148" s="1" t="s">
        <v>127</v>
      </c>
      <c r="C148" s="1">
        <v>1</v>
      </c>
      <c r="D148" s="1">
        <v>1</v>
      </c>
      <c r="E148" s="1" t="s">
        <v>285</v>
      </c>
      <c r="F148" s="38">
        <v>6200000</v>
      </c>
      <c r="G148" s="1">
        <v>0</v>
      </c>
      <c r="H148" s="1">
        <v>0</v>
      </c>
      <c r="I148" s="1">
        <v>0</v>
      </c>
      <c r="J148" s="38">
        <v>6200000</v>
      </c>
      <c r="K148" s="1">
        <v>0</v>
      </c>
      <c r="L148" s="1">
        <v>0</v>
      </c>
      <c r="M148" s="1">
        <v>0</v>
      </c>
      <c r="N148" s="1">
        <v>0</v>
      </c>
      <c r="O148" s="38">
        <v>6200000</v>
      </c>
      <c r="P148" s="1">
        <v>0</v>
      </c>
    </row>
    <row r="149" spans="1:16" x14ac:dyDescent="0.25">
      <c r="A149" s="1" t="s">
        <v>365</v>
      </c>
      <c r="B149" s="1" t="s">
        <v>129</v>
      </c>
      <c r="C149" s="1">
        <v>2</v>
      </c>
      <c r="D149" s="1">
        <v>1</v>
      </c>
      <c r="E149" s="1" t="s">
        <v>226</v>
      </c>
      <c r="F149" s="1">
        <v>0</v>
      </c>
      <c r="G149" s="38">
        <v>15001080</v>
      </c>
      <c r="H149" s="1">
        <v>0</v>
      </c>
      <c r="I149" s="1">
        <v>0</v>
      </c>
      <c r="J149" s="38">
        <v>15001080</v>
      </c>
      <c r="K149" s="1">
        <v>0</v>
      </c>
      <c r="L149" s="38">
        <v>15001080</v>
      </c>
      <c r="M149" s="1">
        <v>0</v>
      </c>
      <c r="N149" s="1">
        <v>0</v>
      </c>
      <c r="O149" s="1">
        <v>0</v>
      </c>
      <c r="P149" s="1">
        <v>100</v>
      </c>
    </row>
    <row r="150" spans="1:16" x14ac:dyDescent="0.25">
      <c r="A150" s="1" t="s">
        <v>258</v>
      </c>
      <c r="B150" s="1" t="s">
        <v>259</v>
      </c>
      <c r="C150" s="1">
        <v>2</v>
      </c>
      <c r="D150" s="1">
        <v>1</v>
      </c>
      <c r="E150" s="1" t="s">
        <v>226</v>
      </c>
      <c r="F150" s="38">
        <v>200000000</v>
      </c>
      <c r="G150" s="38">
        <v>-15001080</v>
      </c>
      <c r="H150" s="1">
        <v>0</v>
      </c>
      <c r="I150" s="1">
        <v>0</v>
      </c>
      <c r="J150" s="38">
        <v>184998920</v>
      </c>
      <c r="K150" s="1">
        <v>0</v>
      </c>
      <c r="L150" s="1">
        <v>0</v>
      </c>
      <c r="M150" s="38">
        <v>2094685</v>
      </c>
      <c r="N150" s="1">
        <v>0</v>
      </c>
      <c r="O150" s="38">
        <v>182904235</v>
      </c>
      <c r="P150" s="1">
        <v>0</v>
      </c>
    </row>
    <row r="151" spans="1:16" x14ac:dyDescent="0.25">
      <c r="A151" s="1" t="s">
        <v>288</v>
      </c>
      <c r="B151" s="1" t="s">
        <v>289</v>
      </c>
      <c r="C151" s="1">
        <v>1</v>
      </c>
      <c r="D151" s="1">
        <v>1</v>
      </c>
      <c r="E151" s="1" t="s">
        <v>285</v>
      </c>
      <c r="F151" s="38">
        <v>51415000</v>
      </c>
      <c r="G151" s="1">
        <v>0</v>
      </c>
      <c r="H151" s="1">
        <v>0</v>
      </c>
      <c r="I151" s="1">
        <v>0</v>
      </c>
      <c r="J151" s="38">
        <v>51415000</v>
      </c>
      <c r="K151" s="1">
        <v>0</v>
      </c>
      <c r="L151" s="38">
        <v>1764940.47</v>
      </c>
      <c r="M151" s="1">
        <v>0</v>
      </c>
      <c r="N151" s="38">
        <v>49650059.530000001</v>
      </c>
      <c r="O151" s="1">
        <v>0</v>
      </c>
      <c r="P151" s="1">
        <v>100</v>
      </c>
    </row>
    <row r="152" spans="1:16" x14ac:dyDescent="0.25">
      <c r="A152" s="1" t="s">
        <v>290</v>
      </c>
      <c r="B152" s="1" t="s">
        <v>291</v>
      </c>
      <c r="C152" s="1">
        <v>1</v>
      </c>
      <c r="D152" s="1">
        <v>1</v>
      </c>
      <c r="E152" s="1" t="s">
        <v>285</v>
      </c>
      <c r="F152" s="38">
        <v>20935000</v>
      </c>
      <c r="G152" s="1">
        <v>0</v>
      </c>
      <c r="H152" s="1">
        <v>0</v>
      </c>
      <c r="I152" s="1">
        <v>0</v>
      </c>
      <c r="J152" s="38">
        <v>20935000</v>
      </c>
      <c r="K152" s="1">
        <v>0</v>
      </c>
      <c r="L152" s="1">
        <v>0</v>
      </c>
      <c r="M152" s="38">
        <v>-2094685</v>
      </c>
      <c r="N152" s="38">
        <v>18840315</v>
      </c>
      <c r="O152" s="1">
        <v>0</v>
      </c>
      <c r="P152" s="1">
        <v>89.99</v>
      </c>
    </row>
    <row r="153" spans="1:16" x14ac:dyDescent="0.25">
      <c r="A153" s="1"/>
      <c r="B153" s="1"/>
      <c r="C153" s="1"/>
      <c r="D153" s="1"/>
      <c r="E153" s="1"/>
      <c r="F153" s="1"/>
      <c r="G153" s="38"/>
      <c r="H153" s="1"/>
      <c r="I153" s="1"/>
      <c r="J153" s="38"/>
      <c r="K153" s="1"/>
      <c r="L153" s="1"/>
      <c r="M153" s="1"/>
      <c r="N153" s="38"/>
      <c r="O153" s="38"/>
      <c r="P153" s="45"/>
    </row>
    <row r="154" spans="1:16" x14ac:dyDescent="0.25">
      <c r="A154" s="1"/>
      <c r="B154" s="1"/>
      <c r="C154" s="1"/>
      <c r="D154" s="1"/>
      <c r="E154" s="1"/>
      <c r="F154" s="1"/>
      <c r="G154" s="38"/>
      <c r="H154" s="1"/>
      <c r="I154" s="1"/>
      <c r="J154" s="38"/>
      <c r="K154" s="1"/>
      <c r="L154" s="1"/>
      <c r="M154" s="1"/>
      <c r="N154" s="38"/>
      <c r="O154" s="38"/>
      <c r="P154" s="45"/>
    </row>
    <row r="155" spans="1:16" x14ac:dyDescent="0.25">
      <c r="A155" s="1"/>
      <c r="B155" s="1"/>
      <c r="C155" s="1"/>
      <c r="D155" s="1"/>
      <c r="E155" s="1"/>
      <c r="F155" s="38"/>
      <c r="G155" s="38"/>
      <c r="H155" s="1"/>
      <c r="I155" s="1"/>
      <c r="J155" s="38"/>
      <c r="K155" s="1"/>
      <c r="L155" s="1"/>
      <c r="M155" s="1"/>
      <c r="N155" s="38"/>
      <c r="O155" s="1"/>
      <c r="P155" s="45"/>
    </row>
    <row r="156" spans="1:16" x14ac:dyDescent="0.25">
      <c r="A156" s="1"/>
      <c r="B156" s="1"/>
      <c r="C156" s="1"/>
      <c r="D156" s="1"/>
      <c r="E156" s="1"/>
      <c r="F156" s="38"/>
      <c r="G156" s="1"/>
      <c r="H156" s="1"/>
      <c r="I156" s="1"/>
      <c r="J156" s="38"/>
      <c r="K156" s="1"/>
      <c r="L156" s="1"/>
      <c r="M156" s="1"/>
      <c r="N156" s="38"/>
      <c r="O156" s="1"/>
      <c r="P156" s="45"/>
    </row>
    <row r="157" spans="1:16" x14ac:dyDescent="0.25">
      <c r="A157" s="1"/>
      <c r="B157" s="1"/>
      <c r="C157" s="1"/>
      <c r="D157" s="1"/>
      <c r="E157" s="1"/>
      <c r="F157" s="38"/>
      <c r="G157" s="38"/>
      <c r="H157" s="1"/>
      <c r="I157" s="1"/>
      <c r="J157" s="38"/>
      <c r="K157" s="1"/>
      <c r="L157" s="1"/>
      <c r="M157" s="1"/>
      <c r="N157" s="38"/>
      <c r="O157" s="1"/>
      <c r="P157" s="45"/>
    </row>
    <row r="158" spans="1:16" x14ac:dyDescent="0.25">
      <c r="A158" s="1"/>
      <c r="B158" s="1"/>
      <c r="C158" s="1"/>
      <c r="D158" s="1"/>
      <c r="E158" s="1"/>
      <c r="F158" s="1"/>
      <c r="G158" s="38"/>
      <c r="H158" s="1"/>
      <c r="I158" s="1"/>
      <c r="J158" s="38"/>
      <c r="K158" s="1"/>
      <c r="L158" s="38"/>
      <c r="M158" s="1"/>
      <c r="N158" s="1"/>
      <c r="O158" s="1"/>
      <c r="P158" s="45"/>
    </row>
    <row r="159" spans="1:16" x14ac:dyDescent="0.25">
      <c r="F159">
        <f>SUBTOTAL(9,F2:F158)</f>
        <v>10283000000</v>
      </c>
      <c r="O159">
        <f>SUBTOTAL(9,O2:O158)</f>
        <v>6639662883.7300005</v>
      </c>
    </row>
  </sheetData>
  <autoFilter ref="A1:Q158" xr:uid="{D42F6CA1-890D-455F-98A7-2BE77E77B4D3}"/>
  <sortState xmlns:xlrd2="http://schemas.microsoft.com/office/spreadsheetml/2017/richdata2" ref="A2:O138">
    <sortCondition ref="A2:A13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40F11-0F7B-4351-86C9-A5619E8BB6D6}">
  <dimension ref="A1:U138"/>
  <sheetViews>
    <sheetView zoomScale="80" zoomScaleNormal="80" workbookViewId="0">
      <pane ySplit="1" topLeftCell="A10" activePane="bottomLeft" state="frozen"/>
      <selection pane="bottomLeft" activeCell="C148" sqref="C148"/>
    </sheetView>
  </sheetViews>
  <sheetFormatPr baseColWidth="10" defaultRowHeight="13.2" x14ac:dyDescent="0.25"/>
  <cols>
    <col min="1" max="1" width="19.6640625" customWidth="1"/>
    <col min="2" max="2" width="25.109375" customWidth="1"/>
    <col min="3" max="3" width="46.33203125" bestFit="1" customWidth="1"/>
    <col min="4" max="4" width="12" bestFit="1" customWidth="1"/>
    <col min="5" max="5" width="17.33203125" bestFit="1" customWidth="1"/>
    <col min="6" max="6" width="16.6640625" bestFit="1" customWidth="1"/>
    <col min="7" max="8" width="15.33203125" bestFit="1" customWidth="1"/>
    <col min="9" max="9" width="15.33203125" customWidth="1"/>
    <col min="10" max="10" width="19" bestFit="1" customWidth="1"/>
    <col min="11" max="11" width="16.33203125" bestFit="1" customWidth="1"/>
    <col min="12" max="12" width="33.109375" customWidth="1"/>
    <col min="13" max="13" width="16.33203125" customWidth="1"/>
    <col min="14" max="14" width="17.33203125" bestFit="1" customWidth="1"/>
    <col min="15" max="15" width="20.33203125" bestFit="1" customWidth="1"/>
    <col min="16" max="16" width="7.5546875" bestFit="1" customWidth="1"/>
    <col min="17" max="17" width="18.6640625" bestFit="1" customWidth="1"/>
    <col min="18" max="18" width="19.44140625" bestFit="1" customWidth="1"/>
    <col min="19" max="19" width="19.88671875" bestFit="1" customWidth="1"/>
    <col min="20" max="20" width="19.44140625" bestFit="1" customWidth="1"/>
    <col min="21" max="21" width="6.109375" bestFit="1" customWidth="1"/>
  </cols>
  <sheetData>
    <row r="1" spans="1:21" x14ac:dyDescent="0.25">
      <c r="A1" s="2" t="s">
        <v>183</v>
      </c>
      <c r="B1" s="11" t="s">
        <v>182</v>
      </c>
      <c r="C1" s="2" t="s">
        <v>181</v>
      </c>
      <c r="D1" s="2" t="s">
        <v>184</v>
      </c>
      <c r="E1" s="2" t="s">
        <v>0</v>
      </c>
      <c r="F1" s="2" t="s">
        <v>185</v>
      </c>
      <c r="G1" s="2" t="s">
        <v>1</v>
      </c>
      <c r="H1" s="2" t="s">
        <v>2</v>
      </c>
      <c r="I1" s="25" t="s">
        <v>295</v>
      </c>
      <c r="J1" s="2" t="s">
        <v>3</v>
      </c>
      <c r="K1" s="2" t="s">
        <v>186</v>
      </c>
      <c r="L1" s="11" t="s">
        <v>192</v>
      </c>
      <c r="M1" s="25" t="s">
        <v>187</v>
      </c>
      <c r="N1" s="2" t="s">
        <v>4</v>
      </c>
      <c r="O1" s="2" t="s">
        <v>5</v>
      </c>
      <c r="P1" s="2" t="s">
        <v>6</v>
      </c>
      <c r="Q1" s="2" t="s">
        <v>7</v>
      </c>
      <c r="R1" s="2" t="s">
        <v>8</v>
      </c>
      <c r="S1" s="2" t="s">
        <v>9</v>
      </c>
      <c r="T1" s="2" t="s">
        <v>10</v>
      </c>
      <c r="U1" s="2" t="s">
        <v>11</v>
      </c>
    </row>
    <row r="2" spans="1:21" x14ac:dyDescent="0.25">
      <c r="A2" s="1" t="s">
        <v>14</v>
      </c>
      <c r="B2" s="29" t="str">
        <f>IF(LEN(A2)=3,"PARTIDA","SUBPARTIDA")</f>
        <v>PARTIDA</v>
      </c>
      <c r="C2" s="1" t="s">
        <v>15</v>
      </c>
      <c r="D2" s="1" t="s">
        <v>13</v>
      </c>
      <c r="E2" s="3">
        <v>3618772608</v>
      </c>
      <c r="F2" s="3">
        <v>3618772608</v>
      </c>
      <c r="G2" s="3">
        <v>0</v>
      </c>
      <c r="H2" s="3">
        <v>345534971.18000001</v>
      </c>
      <c r="I2" s="37">
        <f>+H2+G2</f>
        <v>345534971.18000001</v>
      </c>
      <c r="J2" s="3">
        <v>0</v>
      </c>
      <c r="K2" s="3">
        <v>1630681950.99</v>
      </c>
      <c r="L2" s="27">
        <f>+K2+H2+G2</f>
        <v>1976216922.1700001</v>
      </c>
      <c r="M2" s="28">
        <f>+K2/F2</f>
        <v>0.45061741303807284</v>
      </c>
      <c r="N2" s="3">
        <v>1625679835.23</v>
      </c>
      <c r="O2" s="3">
        <v>1642555685.8299999</v>
      </c>
      <c r="P2" s="3">
        <v>0</v>
      </c>
      <c r="Q2" s="3">
        <v>0</v>
      </c>
      <c r="R2" s="3">
        <v>0</v>
      </c>
      <c r="S2" s="3">
        <v>10275850</v>
      </c>
      <c r="T2" s="4">
        <v>-10275850</v>
      </c>
      <c r="U2" s="1" t="s">
        <v>12</v>
      </c>
    </row>
    <row r="3" spans="1:21" x14ac:dyDescent="0.25">
      <c r="A3" s="1" t="s">
        <v>16</v>
      </c>
      <c r="B3" s="29" t="str">
        <f t="shared" ref="B3:B66" si="0">IF(LEN(A3)=3,"PARTIDA","SUBPARTIDA")</f>
        <v>SUBPARTIDA</v>
      </c>
      <c r="C3" s="1" t="s">
        <v>17</v>
      </c>
      <c r="D3" s="1" t="s">
        <v>13</v>
      </c>
      <c r="E3" s="3">
        <v>2126201452</v>
      </c>
      <c r="F3" s="3">
        <v>2131477302</v>
      </c>
      <c r="G3" s="3">
        <v>0</v>
      </c>
      <c r="H3" s="3">
        <v>0</v>
      </c>
      <c r="I3" s="37">
        <f t="shared" ref="I3:I66" si="1">+H3+G3</f>
        <v>0</v>
      </c>
      <c r="J3" s="3">
        <v>0</v>
      </c>
      <c r="K3" s="3">
        <v>958324106.02999997</v>
      </c>
      <c r="L3" s="27">
        <f t="shared" ref="L3:L66" si="2">+K3+H3+G3</f>
        <v>958324106.02999997</v>
      </c>
      <c r="M3" s="28">
        <f t="shared" ref="M3:M66" si="3">+K3/F3</f>
        <v>0.4496055881668497</v>
      </c>
      <c r="N3" s="3">
        <v>1167877345.97</v>
      </c>
      <c r="O3" s="3">
        <v>1173153195.97</v>
      </c>
      <c r="P3" s="3">
        <v>0</v>
      </c>
      <c r="Q3" s="3">
        <v>0</v>
      </c>
      <c r="R3" s="3">
        <v>0</v>
      </c>
      <c r="S3" s="3">
        <v>5275850</v>
      </c>
      <c r="T3" s="3">
        <v>0</v>
      </c>
      <c r="U3" s="1" t="s">
        <v>12</v>
      </c>
    </row>
    <row r="4" spans="1:21" x14ac:dyDescent="0.25">
      <c r="A4" s="1" t="s">
        <v>368</v>
      </c>
      <c r="B4" s="29" t="str">
        <f t="shared" si="0"/>
        <v>SUBPARTIDA</v>
      </c>
      <c r="C4" s="1" t="s">
        <v>359</v>
      </c>
      <c r="D4" s="1" t="s">
        <v>13</v>
      </c>
      <c r="E4" s="3">
        <v>0</v>
      </c>
      <c r="F4" s="3">
        <v>5000000</v>
      </c>
      <c r="G4" s="3">
        <v>0</v>
      </c>
      <c r="H4" s="3">
        <v>0</v>
      </c>
      <c r="I4" s="37">
        <f t="shared" si="1"/>
        <v>0</v>
      </c>
      <c r="J4" s="3">
        <v>0</v>
      </c>
      <c r="K4" s="3">
        <v>0</v>
      </c>
      <c r="L4" s="27">
        <f t="shared" si="2"/>
        <v>0</v>
      </c>
      <c r="M4" s="28">
        <f t="shared" si="3"/>
        <v>0</v>
      </c>
      <c r="N4" s="3">
        <v>0</v>
      </c>
      <c r="O4" s="3">
        <v>5000000</v>
      </c>
      <c r="P4" s="3">
        <v>0</v>
      </c>
      <c r="Q4" s="3">
        <v>0</v>
      </c>
      <c r="R4" s="3">
        <v>0</v>
      </c>
      <c r="S4" s="3">
        <v>5000000</v>
      </c>
      <c r="T4" s="3">
        <v>0</v>
      </c>
      <c r="U4" s="1" t="s">
        <v>12</v>
      </c>
    </row>
    <row r="5" spans="1:21" x14ac:dyDescent="0.25">
      <c r="A5" s="1" t="s">
        <v>18</v>
      </c>
      <c r="B5" s="29" t="str">
        <f t="shared" si="0"/>
        <v>SUBPARTIDA</v>
      </c>
      <c r="C5" s="1" t="s">
        <v>19</v>
      </c>
      <c r="D5" s="1" t="s">
        <v>13</v>
      </c>
      <c r="E5" s="3">
        <v>15000000</v>
      </c>
      <c r="F5" s="3">
        <v>15000000</v>
      </c>
      <c r="G5" s="3">
        <v>0</v>
      </c>
      <c r="H5" s="3">
        <v>0</v>
      </c>
      <c r="I5" s="37">
        <f t="shared" si="1"/>
        <v>0</v>
      </c>
      <c r="J5" s="3">
        <v>0</v>
      </c>
      <c r="K5" s="3">
        <v>3897141.37</v>
      </c>
      <c r="L5" s="27">
        <f t="shared" si="2"/>
        <v>3897141.37</v>
      </c>
      <c r="M5" s="28">
        <f t="shared" si="3"/>
        <v>0.25980942466666668</v>
      </c>
      <c r="N5" s="3">
        <v>5102858.63</v>
      </c>
      <c r="O5" s="3">
        <v>11102858.630000001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1" t="s">
        <v>12</v>
      </c>
    </row>
    <row r="6" spans="1:21" x14ac:dyDescent="0.25">
      <c r="A6" s="1" t="s">
        <v>20</v>
      </c>
      <c r="B6" s="29" t="str">
        <f t="shared" si="0"/>
        <v>SUBPARTIDA</v>
      </c>
      <c r="C6" s="1" t="s">
        <v>21</v>
      </c>
      <c r="D6" s="1" t="s">
        <v>13</v>
      </c>
      <c r="E6" s="3">
        <v>154315104</v>
      </c>
      <c r="F6" s="3">
        <v>154315104</v>
      </c>
      <c r="G6" s="3">
        <v>0</v>
      </c>
      <c r="H6" s="3">
        <v>0</v>
      </c>
      <c r="I6" s="37">
        <f t="shared" si="1"/>
        <v>0</v>
      </c>
      <c r="J6" s="3">
        <v>0</v>
      </c>
      <c r="K6" s="3">
        <v>63030125.140000001</v>
      </c>
      <c r="L6" s="27">
        <f t="shared" si="2"/>
        <v>63030125.140000001</v>
      </c>
      <c r="M6" s="28">
        <f t="shared" si="3"/>
        <v>0.40845078353444908</v>
      </c>
      <c r="N6" s="3">
        <v>91284978.859999999</v>
      </c>
      <c r="O6" s="3">
        <v>91284978.859999999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1" t="s">
        <v>12</v>
      </c>
    </row>
    <row r="7" spans="1:21" x14ac:dyDescent="0.25">
      <c r="A7" s="1" t="s">
        <v>22</v>
      </c>
      <c r="B7" s="29" t="str">
        <f t="shared" si="0"/>
        <v>SUBPARTIDA</v>
      </c>
      <c r="C7" s="1" t="s">
        <v>23</v>
      </c>
      <c r="D7" s="1" t="s">
        <v>13</v>
      </c>
      <c r="E7" s="3">
        <v>198381030</v>
      </c>
      <c r="F7" s="3">
        <v>198381030</v>
      </c>
      <c r="G7" s="3">
        <v>0</v>
      </c>
      <c r="H7" s="3">
        <v>0</v>
      </c>
      <c r="I7" s="37">
        <f t="shared" si="1"/>
        <v>0</v>
      </c>
      <c r="J7" s="3">
        <v>0</v>
      </c>
      <c r="K7" s="3">
        <v>87600712.290000007</v>
      </c>
      <c r="L7" s="27">
        <f t="shared" si="2"/>
        <v>87600712.290000007</v>
      </c>
      <c r="M7" s="28">
        <f t="shared" si="3"/>
        <v>0.44157806968740915</v>
      </c>
      <c r="N7" s="3">
        <v>110780317.70999999</v>
      </c>
      <c r="O7" s="3">
        <v>110780317.70999999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1" t="s">
        <v>12</v>
      </c>
    </row>
    <row r="8" spans="1:21" x14ac:dyDescent="0.25">
      <c r="A8" s="1" t="s">
        <v>24</v>
      </c>
      <c r="B8" s="29" t="str">
        <f t="shared" si="0"/>
        <v>SUBPARTIDA</v>
      </c>
      <c r="C8" s="1" t="s">
        <v>25</v>
      </c>
      <c r="D8" s="1" t="s">
        <v>13</v>
      </c>
      <c r="E8" s="3">
        <v>223799618</v>
      </c>
      <c r="F8" s="3">
        <v>223799618</v>
      </c>
      <c r="G8" s="3">
        <v>0</v>
      </c>
      <c r="H8" s="3">
        <v>0</v>
      </c>
      <c r="I8" s="37">
        <f t="shared" si="1"/>
        <v>0</v>
      </c>
      <c r="J8" s="3">
        <v>0</v>
      </c>
      <c r="K8" s="3">
        <v>0</v>
      </c>
      <c r="L8" s="27">
        <f t="shared" si="2"/>
        <v>0</v>
      </c>
      <c r="M8" s="28">
        <f t="shared" si="3"/>
        <v>0</v>
      </c>
      <c r="N8" s="3">
        <v>223799618</v>
      </c>
      <c r="O8" s="3">
        <v>223799618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1" t="s">
        <v>12</v>
      </c>
    </row>
    <row r="9" spans="1:21" x14ac:dyDescent="0.25">
      <c r="A9" s="1" t="s">
        <v>26</v>
      </c>
      <c r="B9" s="29" t="str">
        <f t="shared" si="0"/>
        <v>SUBPARTIDA</v>
      </c>
      <c r="C9" s="1" t="s">
        <v>27</v>
      </c>
      <c r="D9" s="1" t="s">
        <v>13</v>
      </c>
      <c r="E9" s="3">
        <v>187024484</v>
      </c>
      <c r="F9" s="3">
        <v>176748634</v>
      </c>
      <c r="G9" s="3">
        <v>0</v>
      </c>
      <c r="H9" s="3">
        <v>0</v>
      </c>
      <c r="I9" s="37">
        <f t="shared" si="1"/>
        <v>0</v>
      </c>
      <c r="J9" s="3">
        <v>0</v>
      </c>
      <c r="K9" s="3">
        <v>176748633.33000001</v>
      </c>
      <c r="L9" s="27">
        <f t="shared" si="2"/>
        <v>176748633.33000001</v>
      </c>
      <c r="M9" s="28">
        <f t="shared" si="3"/>
        <v>0.99999999620930602</v>
      </c>
      <c r="N9" s="3">
        <v>7.0000000000000007E-2</v>
      </c>
      <c r="O9" s="3">
        <v>0.67</v>
      </c>
      <c r="P9" s="3">
        <v>0</v>
      </c>
      <c r="Q9" s="3">
        <v>0</v>
      </c>
      <c r="R9" s="3">
        <v>0</v>
      </c>
      <c r="S9" s="3">
        <v>0</v>
      </c>
      <c r="T9" s="4">
        <v>-10275850</v>
      </c>
      <c r="U9" s="1" t="s">
        <v>12</v>
      </c>
    </row>
    <row r="10" spans="1:21" x14ac:dyDescent="0.25">
      <c r="A10" s="1" t="s">
        <v>28</v>
      </c>
      <c r="B10" s="29" t="str">
        <f t="shared" si="0"/>
        <v>SUBPARTIDA</v>
      </c>
      <c r="C10" s="1" t="s">
        <v>29</v>
      </c>
      <c r="D10" s="1" t="s">
        <v>13</v>
      </c>
      <c r="E10" s="3">
        <v>47173842</v>
      </c>
      <c r="F10" s="3">
        <v>47173842</v>
      </c>
      <c r="G10" s="3">
        <v>0</v>
      </c>
      <c r="H10" s="3">
        <v>0</v>
      </c>
      <c r="I10" s="37">
        <f t="shared" si="1"/>
        <v>0</v>
      </c>
      <c r="J10" s="3">
        <v>0</v>
      </c>
      <c r="K10" s="3">
        <v>20339126.010000002</v>
      </c>
      <c r="L10" s="27">
        <f t="shared" si="2"/>
        <v>20339126.010000002</v>
      </c>
      <c r="M10" s="28">
        <f t="shared" si="3"/>
        <v>0.4311526292473698</v>
      </c>
      <c r="N10" s="3">
        <v>26834715.989999998</v>
      </c>
      <c r="O10" s="3">
        <v>26834715.989999998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1" t="s">
        <v>12</v>
      </c>
    </row>
    <row r="11" spans="1:21" x14ac:dyDescent="0.25">
      <c r="A11" s="1" t="s">
        <v>30</v>
      </c>
      <c r="B11" s="29" t="str">
        <f t="shared" si="0"/>
        <v>SUBPARTIDA</v>
      </c>
      <c r="C11" s="1" t="s">
        <v>31</v>
      </c>
      <c r="D11" s="1" t="s">
        <v>13</v>
      </c>
      <c r="E11" s="3">
        <v>252348872</v>
      </c>
      <c r="F11" s="3">
        <v>252348872</v>
      </c>
      <c r="G11" s="3">
        <v>0</v>
      </c>
      <c r="H11" s="3">
        <v>130644825</v>
      </c>
      <c r="I11" s="37">
        <f t="shared" si="1"/>
        <v>130644825</v>
      </c>
      <c r="J11" s="3">
        <v>0</v>
      </c>
      <c r="K11" s="3">
        <v>121704047</v>
      </c>
      <c r="L11" s="27">
        <f t="shared" si="2"/>
        <v>252348872</v>
      </c>
      <c r="M11" s="28">
        <f t="shared" si="3"/>
        <v>0.48228488613969317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1" t="s">
        <v>12</v>
      </c>
    </row>
    <row r="12" spans="1:21" x14ac:dyDescent="0.25">
      <c r="A12" s="1" t="s">
        <v>32</v>
      </c>
      <c r="B12" s="29" t="str">
        <f t="shared" si="0"/>
        <v>SUBPARTIDA</v>
      </c>
      <c r="C12" s="1" t="s">
        <v>33</v>
      </c>
      <c r="D12" s="1" t="s">
        <v>13</v>
      </c>
      <c r="E12" s="3">
        <v>13640480</v>
      </c>
      <c r="F12" s="3">
        <v>13640480</v>
      </c>
      <c r="G12" s="3">
        <v>0</v>
      </c>
      <c r="H12" s="3">
        <v>7061949</v>
      </c>
      <c r="I12" s="37">
        <f t="shared" si="1"/>
        <v>7061949</v>
      </c>
      <c r="J12" s="3">
        <v>0</v>
      </c>
      <c r="K12" s="3">
        <v>6578531</v>
      </c>
      <c r="L12" s="27">
        <f t="shared" si="2"/>
        <v>13640480</v>
      </c>
      <c r="M12" s="28">
        <f t="shared" si="3"/>
        <v>0.48228002240390366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1" t="s">
        <v>12</v>
      </c>
    </row>
    <row r="13" spans="1:21" x14ac:dyDescent="0.25">
      <c r="A13" s="1" t="s">
        <v>34</v>
      </c>
      <c r="B13" s="29" t="str">
        <f t="shared" si="0"/>
        <v>SUBPARTIDA</v>
      </c>
      <c r="C13" s="1" t="s">
        <v>35</v>
      </c>
      <c r="D13" s="1" t="s">
        <v>13</v>
      </c>
      <c r="E13" s="3">
        <v>152227752</v>
      </c>
      <c r="F13" s="3">
        <v>152227752</v>
      </c>
      <c r="G13" s="3">
        <v>0</v>
      </c>
      <c r="H13" s="3">
        <v>79400976</v>
      </c>
      <c r="I13" s="37">
        <f t="shared" si="1"/>
        <v>79400976</v>
      </c>
      <c r="J13" s="3">
        <v>0</v>
      </c>
      <c r="K13" s="3">
        <v>72826776</v>
      </c>
      <c r="L13" s="27">
        <f t="shared" si="2"/>
        <v>152227752</v>
      </c>
      <c r="M13" s="28">
        <f t="shared" si="3"/>
        <v>0.47840669682884102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1" t="s">
        <v>12</v>
      </c>
    </row>
    <row r="14" spans="1:21" x14ac:dyDescent="0.25">
      <c r="A14" s="1" t="s">
        <v>36</v>
      </c>
      <c r="B14" s="29" t="str">
        <f t="shared" si="0"/>
        <v>SUBPARTIDA</v>
      </c>
      <c r="C14" s="1" t="s">
        <v>37</v>
      </c>
      <c r="D14" s="1" t="s">
        <v>13</v>
      </c>
      <c r="E14" s="3">
        <v>81842877</v>
      </c>
      <c r="F14" s="3">
        <v>81842877</v>
      </c>
      <c r="G14" s="3">
        <v>0</v>
      </c>
      <c r="H14" s="3">
        <v>42371238</v>
      </c>
      <c r="I14" s="37">
        <f t="shared" si="1"/>
        <v>42371238</v>
      </c>
      <c r="J14" s="3">
        <v>0</v>
      </c>
      <c r="K14" s="3">
        <v>39471639</v>
      </c>
      <c r="L14" s="27">
        <f t="shared" si="2"/>
        <v>81842877</v>
      </c>
      <c r="M14" s="28">
        <f t="shared" si="3"/>
        <v>0.48228557507820746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" t="s">
        <v>12</v>
      </c>
    </row>
    <row r="15" spans="1:21" x14ac:dyDescent="0.25">
      <c r="A15" s="1" t="s">
        <v>38</v>
      </c>
      <c r="B15" s="29" t="str">
        <f t="shared" si="0"/>
        <v>SUBPARTIDA</v>
      </c>
      <c r="C15" s="1" t="s">
        <v>39</v>
      </c>
      <c r="D15" s="1" t="s">
        <v>13</v>
      </c>
      <c r="E15" s="3">
        <v>40921439</v>
      </c>
      <c r="F15" s="3">
        <v>40921439</v>
      </c>
      <c r="G15" s="3">
        <v>0</v>
      </c>
      <c r="H15" s="3">
        <v>21185668</v>
      </c>
      <c r="I15" s="37">
        <f t="shared" si="1"/>
        <v>21185668</v>
      </c>
      <c r="J15" s="3">
        <v>0</v>
      </c>
      <c r="K15" s="3">
        <v>19735771</v>
      </c>
      <c r="L15" s="27">
        <f t="shared" si="2"/>
        <v>40921439</v>
      </c>
      <c r="M15" s="28">
        <f t="shared" si="3"/>
        <v>0.4822843839875719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1" t="s">
        <v>12</v>
      </c>
    </row>
    <row r="16" spans="1:21" x14ac:dyDescent="0.25">
      <c r="A16" s="1" t="s">
        <v>40</v>
      </c>
      <c r="B16" s="29" t="str">
        <f t="shared" si="0"/>
        <v>SUBPARTIDA</v>
      </c>
      <c r="C16" s="1" t="s">
        <v>41</v>
      </c>
      <c r="D16" s="1" t="s">
        <v>13</v>
      </c>
      <c r="E16" s="3">
        <v>125895658</v>
      </c>
      <c r="F16" s="3">
        <v>125895658</v>
      </c>
      <c r="G16" s="3">
        <v>0</v>
      </c>
      <c r="H16" s="3">
        <v>64870315.18</v>
      </c>
      <c r="I16" s="37">
        <f t="shared" si="1"/>
        <v>64870315.18</v>
      </c>
      <c r="J16" s="3">
        <v>0</v>
      </c>
      <c r="K16" s="3">
        <v>60425342.82</v>
      </c>
      <c r="L16" s="27">
        <f t="shared" si="2"/>
        <v>125295658</v>
      </c>
      <c r="M16" s="28">
        <f t="shared" si="3"/>
        <v>0.47996367611025947</v>
      </c>
      <c r="N16" s="3">
        <v>0</v>
      </c>
      <c r="O16" s="3">
        <v>600000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1" t="s">
        <v>12</v>
      </c>
    </row>
    <row r="17" spans="1:21" x14ac:dyDescent="0.25">
      <c r="A17" s="1" t="s">
        <v>42</v>
      </c>
      <c r="B17" s="29" t="str">
        <f t="shared" si="0"/>
        <v>PARTIDA</v>
      </c>
      <c r="C17" s="1" t="s">
        <v>43</v>
      </c>
      <c r="D17" s="1" t="s">
        <v>13</v>
      </c>
      <c r="E17" s="3">
        <v>1460213904</v>
      </c>
      <c r="F17" s="3">
        <v>1460213904</v>
      </c>
      <c r="G17" s="3">
        <v>4028183.51</v>
      </c>
      <c r="H17" s="3">
        <v>287581818.07999998</v>
      </c>
      <c r="I17" s="37">
        <f t="shared" si="1"/>
        <v>291610001.58999997</v>
      </c>
      <c r="J17" s="3">
        <v>6407385.54</v>
      </c>
      <c r="K17" s="3">
        <v>382438109.72000003</v>
      </c>
      <c r="L17" s="27">
        <f t="shared" si="2"/>
        <v>674048111.30999994</v>
      </c>
      <c r="M17" s="28">
        <f t="shared" si="3"/>
        <v>0.26190553909422304</v>
      </c>
      <c r="N17" s="3">
        <v>77495561.040000007</v>
      </c>
      <c r="O17" s="3">
        <v>779758407.14999998</v>
      </c>
      <c r="P17" s="3">
        <v>0</v>
      </c>
      <c r="Q17" s="3">
        <v>51000000</v>
      </c>
      <c r="R17" s="3">
        <v>0</v>
      </c>
      <c r="S17" s="3">
        <v>65000000</v>
      </c>
      <c r="T17" s="4">
        <v>-65000000</v>
      </c>
      <c r="U17" s="1" t="s">
        <v>12</v>
      </c>
    </row>
    <row r="18" spans="1:21" x14ac:dyDescent="0.25">
      <c r="A18" s="1" t="s">
        <v>44</v>
      </c>
      <c r="B18" s="29" t="str">
        <f t="shared" si="0"/>
        <v>SUBPARTIDA</v>
      </c>
      <c r="C18" s="1" t="s">
        <v>45</v>
      </c>
      <c r="D18" s="1" t="s">
        <v>13</v>
      </c>
      <c r="E18" s="3">
        <v>546109512</v>
      </c>
      <c r="F18" s="3">
        <v>546109512</v>
      </c>
      <c r="G18" s="3">
        <v>0</v>
      </c>
      <c r="H18" s="3">
        <v>45509125.850000001</v>
      </c>
      <c r="I18" s="37">
        <f t="shared" si="1"/>
        <v>45509125.850000001</v>
      </c>
      <c r="J18" s="3">
        <v>0</v>
      </c>
      <c r="K18" s="3">
        <v>227545629.19</v>
      </c>
      <c r="L18" s="27">
        <f t="shared" si="2"/>
        <v>273054755.04000002</v>
      </c>
      <c r="M18" s="28">
        <f t="shared" si="3"/>
        <v>0.41666666518344769</v>
      </c>
      <c r="N18" s="3">
        <v>0.96</v>
      </c>
      <c r="O18" s="3">
        <v>273054756.95999998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" t="s">
        <v>12</v>
      </c>
    </row>
    <row r="19" spans="1:21" x14ac:dyDescent="0.25">
      <c r="A19" s="1" t="s">
        <v>298</v>
      </c>
      <c r="B19" s="29" t="str">
        <f t="shared" si="0"/>
        <v>SUBPARTIDA</v>
      </c>
      <c r="C19" s="1" t="s">
        <v>299</v>
      </c>
      <c r="D19" s="1" t="s">
        <v>13</v>
      </c>
      <c r="E19" s="3">
        <v>25225668</v>
      </c>
      <c r="F19" s="3">
        <v>25225668</v>
      </c>
      <c r="G19" s="3">
        <v>0</v>
      </c>
      <c r="H19" s="3">
        <v>6256769.6399999997</v>
      </c>
      <c r="I19" s="37">
        <f t="shared" si="1"/>
        <v>6256769.6399999997</v>
      </c>
      <c r="J19" s="3">
        <v>0</v>
      </c>
      <c r="K19" s="3">
        <v>3749590.04</v>
      </c>
      <c r="L19" s="27">
        <f t="shared" si="2"/>
        <v>10006359.68</v>
      </c>
      <c r="M19" s="28">
        <f t="shared" si="3"/>
        <v>0.14864185321078513</v>
      </c>
      <c r="N19" s="3">
        <v>2699125.32</v>
      </c>
      <c r="O19" s="3">
        <v>15219308.32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1" t="s">
        <v>12</v>
      </c>
    </row>
    <row r="20" spans="1:21" x14ac:dyDescent="0.25">
      <c r="A20" s="1" t="s">
        <v>46</v>
      </c>
      <c r="B20" s="29" t="str">
        <f t="shared" si="0"/>
        <v>SUBPARTIDA</v>
      </c>
      <c r="C20" s="1" t="s">
        <v>47</v>
      </c>
      <c r="D20" s="1" t="s">
        <v>13</v>
      </c>
      <c r="E20" s="3">
        <v>4250000</v>
      </c>
      <c r="F20" s="3">
        <v>4250000</v>
      </c>
      <c r="G20" s="3">
        <v>0</v>
      </c>
      <c r="H20" s="3">
        <v>2312574.38</v>
      </c>
      <c r="I20" s="37">
        <f t="shared" si="1"/>
        <v>2312574.38</v>
      </c>
      <c r="J20" s="3">
        <v>0</v>
      </c>
      <c r="K20" s="3">
        <v>1019588.35</v>
      </c>
      <c r="L20" s="27">
        <f t="shared" si="2"/>
        <v>3332162.73</v>
      </c>
      <c r="M20" s="28">
        <f t="shared" si="3"/>
        <v>0.23990314117647057</v>
      </c>
      <c r="N20" s="3">
        <v>917837.27</v>
      </c>
      <c r="O20" s="3">
        <v>917837.27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1" t="s">
        <v>12</v>
      </c>
    </row>
    <row r="21" spans="1:21" x14ac:dyDescent="0.25">
      <c r="A21" s="1" t="s">
        <v>48</v>
      </c>
      <c r="B21" s="29" t="str">
        <f t="shared" si="0"/>
        <v>SUBPARTIDA</v>
      </c>
      <c r="C21" s="1" t="s">
        <v>49</v>
      </c>
      <c r="D21" s="1" t="s">
        <v>13</v>
      </c>
      <c r="E21" s="3">
        <v>33894012</v>
      </c>
      <c r="F21" s="3">
        <v>33894012</v>
      </c>
      <c r="G21" s="3">
        <v>0</v>
      </c>
      <c r="H21" s="3">
        <v>8779480.9000000004</v>
      </c>
      <c r="I21" s="37">
        <f t="shared" si="1"/>
        <v>8779480.9000000004</v>
      </c>
      <c r="J21" s="3">
        <v>0</v>
      </c>
      <c r="K21" s="3">
        <v>8506912.0999999996</v>
      </c>
      <c r="L21" s="27">
        <f t="shared" si="2"/>
        <v>17286393</v>
      </c>
      <c r="M21" s="28">
        <f t="shared" si="3"/>
        <v>0.25098569328411163</v>
      </c>
      <c r="N21" s="3">
        <v>0</v>
      </c>
      <c r="O21" s="3">
        <v>16607619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1" t="s">
        <v>12</v>
      </c>
    </row>
    <row r="22" spans="1:21" x14ac:dyDescent="0.25">
      <c r="A22" s="1" t="s">
        <v>50</v>
      </c>
      <c r="B22" s="29" t="str">
        <f t="shared" si="0"/>
        <v>SUBPARTIDA</v>
      </c>
      <c r="C22" s="1" t="s">
        <v>51</v>
      </c>
      <c r="D22" s="1" t="s">
        <v>13</v>
      </c>
      <c r="E22" s="3">
        <v>25724136</v>
      </c>
      <c r="F22" s="3">
        <v>25724136</v>
      </c>
      <c r="G22" s="3">
        <v>0</v>
      </c>
      <c r="H22" s="3">
        <v>2964317.8</v>
      </c>
      <c r="I22" s="37">
        <f t="shared" si="1"/>
        <v>2964317.8</v>
      </c>
      <c r="J22" s="3">
        <v>0</v>
      </c>
      <c r="K22" s="3">
        <v>9897750.1999999993</v>
      </c>
      <c r="L22" s="27">
        <f t="shared" si="2"/>
        <v>12862068</v>
      </c>
      <c r="M22" s="28">
        <f t="shared" si="3"/>
        <v>0.38476511708692562</v>
      </c>
      <c r="N22" s="3">
        <v>0</v>
      </c>
      <c r="O22" s="3">
        <v>12862068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" t="s">
        <v>12</v>
      </c>
    </row>
    <row r="23" spans="1:21" x14ac:dyDescent="0.25">
      <c r="A23" s="1" t="s">
        <v>52</v>
      </c>
      <c r="B23" s="29" t="str">
        <f t="shared" si="0"/>
        <v>SUBPARTIDA</v>
      </c>
      <c r="C23" s="1" t="s">
        <v>53</v>
      </c>
      <c r="D23" s="1" t="s">
        <v>13</v>
      </c>
      <c r="E23" s="3">
        <v>670000</v>
      </c>
      <c r="F23" s="3">
        <v>670000</v>
      </c>
      <c r="G23" s="3">
        <v>0</v>
      </c>
      <c r="H23" s="3">
        <v>101922.44</v>
      </c>
      <c r="I23" s="37">
        <f t="shared" si="1"/>
        <v>101922.44</v>
      </c>
      <c r="J23" s="3">
        <v>0</v>
      </c>
      <c r="K23" s="3">
        <v>65088</v>
      </c>
      <c r="L23" s="27">
        <f t="shared" si="2"/>
        <v>167010.44</v>
      </c>
      <c r="M23" s="28">
        <f t="shared" si="3"/>
        <v>9.7146268656716411E-2</v>
      </c>
      <c r="N23" s="3">
        <v>2989.56</v>
      </c>
      <c r="O23" s="3">
        <v>502989.56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1" t="s">
        <v>12</v>
      </c>
    </row>
    <row r="24" spans="1:21" x14ac:dyDescent="0.25">
      <c r="A24" s="1" t="s">
        <v>54</v>
      </c>
      <c r="B24" s="29" t="str">
        <f t="shared" si="0"/>
        <v>SUBPARTIDA</v>
      </c>
      <c r="C24" s="1" t="s">
        <v>55</v>
      </c>
      <c r="D24" s="1" t="s">
        <v>13</v>
      </c>
      <c r="E24" s="3">
        <v>49711848</v>
      </c>
      <c r="F24" s="3">
        <v>49711848</v>
      </c>
      <c r="G24" s="3">
        <v>0</v>
      </c>
      <c r="H24" s="3">
        <v>8267984.7400000002</v>
      </c>
      <c r="I24" s="37">
        <f t="shared" si="1"/>
        <v>8267984.7400000002</v>
      </c>
      <c r="J24" s="3">
        <v>282500</v>
      </c>
      <c r="K24" s="3">
        <v>10448922.01</v>
      </c>
      <c r="L24" s="27">
        <f t="shared" si="2"/>
        <v>18716906.75</v>
      </c>
      <c r="M24" s="28">
        <f t="shared" si="3"/>
        <v>0.21018977226515498</v>
      </c>
      <c r="N24" s="3">
        <v>458893.25</v>
      </c>
      <c r="O24" s="3">
        <v>30712441.25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1" t="s">
        <v>12</v>
      </c>
    </row>
    <row r="25" spans="1:21" x14ac:dyDescent="0.25">
      <c r="A25" s="1" t="s">
        <v>56</v>
      </c>
      <c r="B25" s="29" t="str">
        <f t="shared" si="0"/>
        <v>SUBPARTIDA</v>
      </c>
      <c r="C25" s="1" t="s">
        <v>57</v>
      </c>
      <c r="D25" s="1" t="s">
        <v>13</v>
      </c>
      <c r="E25" s="3">
        <v>3500000</v>
      </c>
      <c r="F25" s="3">
        <v>3500000</v>
      </c>
      <c r="G25" s="3">
        <v>0</v>
      </c>
      <c r="H25" s="3">
        <v>1042818.38</v>
      </c>
      <c r="I25" s="37">
        <f t="shared" si="1"/>
        <v>1042818.38</v>
      </c>
      <c r="J25" s="3">
        <v>0</v>
      </c>
      <c r="K25" s="3">
        <v>993315.2</v>
      </c>
      <c r="L25" s="27">
        <f t="shared" si="2"/>
        <v>2036133.58</v>
      </c>
      <c r="M25" s="28">
        <f t="shared" si="3"/>
        <v>0.28380434285714284</v>
      </c>
      <c r="N25" s="3">
        <v>31395.82</v>
      </c>
      <c r="O25" s="3">
        <v>1463866.42</v>
      </c>
      <c r="P25" s="3">
        <v>0</v>
      </c>
      <c r="Q25" s="3">
        <v>10000000</v>
      </c>
      <c r="R25" s="3">
        <v>0</v>
      </c>
      <c r="S25" s="3">
        <v>0</v>
      </c>
      <c r="T25" s="3">
        <v>0</v>
      </c>
      <c r="U25" s="1" t="s">
        <v>12</v>
      </c>
    </row>
    <row r="26" spans="1:21" x14ac:dyDescent="0.25">
      <c r="A26" s="1" t="s">
        <v>58</v>
      </c>
      <c r="B26" s="29" t="str">
        <f t="shared" si="0"/>
        <v>SUBPARTIDA</v>
      </c>
      <c r="C26" s="1" t="s">
        <v>59</v>
      </c>
      <c r="D26" s="1" t="s">
        <v>13</v>
      </c>
      <c r="E26" s="3">
        <v>41803696</v>
      </c>
      <c r="F26" s="3">
        <v>41803696</v>
      </c>
      <c r="G26" s="3">
        <v>0</v>
      </c>
      <c r="H26" s="3">
        <v>19283587.18</v>
      </c>
      <c r="I26" s="37">
        <f t="shared" si="1"/>
        <v>19283587.18</v>
      </c>
      <c r="J26" s="3">
        <v>0</v>
      </c>
      <c r="K26" s="3">
        <v>0</v>
      </c>
      <c r="L26" s="27">
        <f t="shared" si="2"/>
        <v>19283587.18</v>
      </c>
      <c r="M26" s="28">
        <f t="shared" si="3"/>
        <v>0</v>
      </c>
      <c r="N26" s="3">
        <v>8.31</v>
      </c>
      <c r="O26" s="3">
        <v>22520108.82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1" t="s">
        <v>12</v>
      </c>
    </row>
    <row r="27" spans="1:21" x14ac:dyDescent="0.25">
      <c r="A27" s="1" t="s">
        <v>369</v>
      </c>
      <c r="B27" s="29" t="str">
        <f t="shared" si="0"/>
        <v>SUBPARTIDA</v>
      </c>
      <c r="C27" s="1" t="s">
        <v>373</v>
      </c>
      <c r="D27" s="1" t="s">
        <v>13</v>
      </c>
      <c r="E27" s="3">
        <v>2500000</v>
      </c>
      <c r="F27" s="3">
        <v>2500000</v>
      </c>
      <c r="G27" s="3">
        <v>0</v>
      </c>
      <c r="H27" s="3">
        <v>0</v>
      </c>
      <c r="I27" s="37">
        <f t="shared" si="1"/>
        <v>0</v>
      </c>
      <c r="J27" s="3">
        <v>0</v>
      </c>
      <c r="K27" s="3">
        <v>0</v>
      </c>
      <c r="L27" s="27">
        <f t="shared" si="2"/>
        <v>0</v>
      </c>
      <c r="M27" s="28">
        <f t="shared" si="3"/>
        <v>0</v>
      </c>
      <c r="N27" s="3">
        <v>500000</v>
      </c>
      <c r="O27" s="3">
        <v>2500000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1" t="s">
        <v>12</v>
      </c>
    </row>
    <row r="28" spans="1:21" x14ac:dyDescent="0.25">
      <c r="A28" s="1" t="s">
        <v>60</v>
      </c>
      <c r="B28" s="29" t="str">
        <f t="shared" si="0"/>
        <v>SUBPARTIDA</v>
      </c>
      <c r="C28" s="1" t="s">
        <v>61</v>
      </c>
      <c r="D28" s="1" t="s">
        <v>13</v>
      </c>
      <c r="E28" s="3">
        <v>3743868</v>
      </c>
      <c r="F28" s="3">
        <v>5243868</v>
      </c>
      <c r="G28" s="3">
        <v>0</v>
      </c>
      <c r="H28" s="3">
        <v>2847876.75</v>
      </c>
      <c r="I28" s="37">
        <f t="shared" si="1"/>
        <v>2847876.75</v>
      </c>
      <c r="J28" s="3">
        <v>0</v>
      </c>
      <c r="K28" s="3">
        <v>403717.91</v>
      </c>
      <c r="L28" s="27">
        <f t="shared" si="2"/>
        <v>3251594.66</v>
      </c>
      <c r="M28" s="28">
        <f t="shared" si="3"/>
        <v>7.6988572176111214E-2</v>
      </c>
      <c r="N28" s="3">
        <v>492273.34</v>
      </c>
      <c r="O28" s="3">
        <v>1992273.34</v>
      </c>
      <c r="P28" s="3">
        <v>0</v>
      </c>
      <c r="Q28" s="3">
        <v>0</v>
      </c>
      <c r="R28" s="3">
        <v>0</v>
      </c>
      <c r="S28" s="3">
        <v>1500000</v>
      </c>
      <c r="T28" s="3">
        <v>0</v>
      </c>
      <c r="U28" s="1" t="s">
        <v>12</v>
      </c>
    </row>
    <row r="29" spans="1:21" x14ac:dyDescent="0.25">
      <c r="A29" s="1" t="s">
        <v>62</v>
      </c>
      <c r="B29" s="29" t="str">
        <f t="shared" si="0"/>
        <v>SUBPARTIDA</v>
      </c>
      <c r="C29" s="1" t="s">
        <v>63</v>
      </c>
      <c r="D29" s="1" t="s">
        <v>13</v>
      </c>
      <c r="E29" s="3">
        <v>194443949</v>
      </c>
      <c r="F29" s="3">
        <v>194443949</v>
      </c>
      <c r="G29" s="3">
        <v>2263342.65</v>
      </c>
      <c r="H29" s="3">
        <v>8911966.7699999996</v>
      </c>
      <c r="I29" s="37">
        <f t="shared" si="1"/>
        <v>11175309.42</v>
      </c>
      <c r="J29" s="3">
        <v>0</v>
      </c>
      <c r="K29" s="3">
        <v>17043761.890000001</v>
      </c>
      <c r="L29" s="27">
        <f t="shared" si="2"/>
        <v>28219071.309999999</v>
      </c>
      <c r="M29" s="28">
        <f t="shared" si="3"/>
        <v>8.7653855919167745E-2</v>
      </c>
      <c r="N29" s="3">
        <v>11842460.689999999</v>
      </c>
      <c r="O29" s="3">
        <v>166224877.69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1" t="s">
        <v>12</v>
      </c>
    </row>
    <row r="30" spans="1:21" x14ac:dyDescent="0.25">
      <c r="A30" s="1" t="s">
        <v>64</v>
      </c>
      <c r="B30" s="29" t="str">
        <f t="shared" si="0"/>
        <v>SUBPARTIDA</v>
      </c>
      <c r="C30" s="1" t="s">
        <v>65</v>
      </c>
      <c r="D30" s="1" t="s">
        <v>13</v>
      </c>
      <c r="E30" s="3">
        <v>95000000</v>
      </c>
      <c r="F30" s="3">
        <v>95000000</v>
      </c>
      <c r="G30" s="3">
        <v>0</v>
      </c>
      <c r="H30" s="3">
        <v>44999999.939999998</v>
      </c>
      <c r="I30" s="37">
        <f t="shared" si="1"/>
        <v>44999999.939999998</v>
      </c>
      <c r="J30" s="3">
        <v>1258885.54</v>
      </c>
      <c r="K30" s="3">
        <v>32092395.5</v>
      </c>
      <c r="L30" s="27">
        <f t="shared" si="2"/>
        <v>77092395.439999998</v>
      </c>
      <c r="M30" s="28">
        <f t="shared" si="3"/>
        <v>0.3378146894736842</v>
      </c>
      <c r="N30" s="3">
        <v>335.02</v>
      </c>
      <c r="O30" s="3">
        <v>16648719.02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1" t="s">
        <v>12</v>
      </c>
    </row>
    <row r="31" spans="1:21" x14ac:dyDescent="0.25">
      <c r="A31" s="1" t="s">
        <v>66</v>
      </c>
      <c r="B31" s="29" t="str">
        <f t="shared" si="0"/>
        <v>SUBPARTIDA</v>
      </c>
      <c r="C31" s="1" t="s">
        <v>67</v>
      </c>
      <c r="D31" s="1" t="s">
        <v>13</v>
      </c>
      <c r="E31" s="3">
        <v>100000000</v>
      </c>
      <c r="F31" s="3">
        <v>35000000</v>
      </c>
      <c r="G31" s="3">
        <v>0</v>
      </c>
      <c r="H31" s="3">
        <v>0</v>
      </c>
      <c r="I31" s="37">
        <f t="shared" si="1"/>
        <v>0</v>
      </c>
      <c r="J31" s="3">
        <v>0</v>
      </c>
      <c r="K31" s="3">
        <v>0</v>
      </c>
      <c r="L31" s="27">
        <f t="shared" si="2"/>
        <v>0</v>
      </c>
      <c r="M31" s="28">
        <f t="shared" si="3"/>
        <v>0</v>
      </c>
      <c r="N31" s="3">
        <v>30000000</v>
      </c>
      <c r="O31" s="3">
        <v>35000000</v>
      </c>
      <c r="P31" s="3">
        <v>0</v>
      </c>
      <c r="Q31" s="3">
        <v>0</v>
      </c>
      <c r="R31" s="3">
        <v>0</v>
      </c>
      <c r="S31" s="3">
        <v>0</v>
      </c>
      <c r="T31" s="4">
        <v>-65000000</v>
      </c>
      <c r="U31" s="1" t="s">
        <v>12</v>
      </c>
    </row>
    <row r="32" spans="1:21" x14ac:dyDescent="0.25">
      <c r="A32" s="1" t="s">
        <v>68</v>
      </c>
      <c r="B32" s="29" t="str">
        <f t="shared" si="0"/>
        <v>SUBPARTIDA</v>
      </c>
      <c r="C32" s="1" t="s">
        <v>69</v>
      </c>
      <c r="D32" s="1" t="s">
        <v>13</v>
      </c>
      <c r="E32" s="3">
        <v>19939453</v>
      </c>
      <c r="F32" s="3">
        <v>19939453</v>
      </c>
      <c r="G32" s="3">
        <v>0</v>
      </c>
      <c r="H32" s="3">
        <v>6254174.5700000003</v>
      </c>
      <c r="I32" s="37">
        <f t="shared" si="1"/>
        <v>6254174.5700000003</v>
      </c>
      <c r="J32" s="3">
        <v>0</v>
      </c>
      <c r="K32" s="3">
        <v>5849501.8300000001</v>
      </c>
      <c r="L32" s="27">
        <f t="shared" si="2"/>
        <v>12103676.4</v>
      </c>
      <c r="M32" s="28">
        <f t="shared" si="3"/>
        <v>0.29336320459743803</v>
      </c>
      <c r="N32" s="3">
        <v>3835776.6</v>
      </c>
      <c r="O32" s="3">
        <v>7835776.5999999996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1" t="s">
        <v>12</v>
      </c>
    </row>
    <row r="33" spans="1:21" x14ac:dyDescent="0.25">
      <c r="A33" s="1" t="s">
        <v>70</v>
      </c>
      <c r="B33" s="29" t="str">
        <f t="shared" si="0"/>
        <v>SUBPARTIDA</v>
      </c>
      <c r="C33" s="1" t="s">
        <v>71</v>
      </c>
      <c r="D33" s="1" t="s">
        <v>13</v>
      </c>
      <c r="E33" s="3">
        <v>2157065</v>
      </c>
      <c r="F33" s="3">
        <v>33657065</v>
      </c>
      <c r="G33" s="3">
        <v>0</v>
      </c>
      <c r="H33" s="3">
        <v>93478.88</v>
      </c>
      <c r="I33" s="37">
        <f t="shared" si="1"/>
        <v>93478.88</v>
      </c>
      <c r="J33" s="3">
        <v>0</v>
      </c>
      <c r="K33" s="3">
        <v>1815804.7</v>
      </c>
      <c r="L33" s="27">
        <f t="shared" si="2"/>
        <v>1909283.58</v>
      </c>
      <c r="M33" s="28">
        <f t="shared" si="3"/>
        <v>5.39501795536836E-2</v>
      </c>
      <c r="N33" s="3">
        <v>247781.42</v>
      </c>
      <c r="O33" s="3">
        <v>31747781.420000002</v>
      </c>
      <c r="P33" s="3">
        <v>0</v>
      </c>
      <c r="Q33" s="3">
        <v>25000000</v>
      </c>
      <c r="R33" s="3">
        <v>0</v>
      </c>
      <c r="S33" s="3">
        <v>31500000</v>
      </c>
      <c r="T33" s="3">
        <v>0</v>
      </c>
      <c r="U33" s="1" t="s">
        <v>12</v>
      </c>
    </row>
    <row r="34" spans="1:21" x14ac:dyDescent="0.25">
      <c r="A34" s="1" t="s">
        <v>72</v>
      </c>
      <c r="B34" s="29" t="str">
        <f t="shared" si="0"/>
        <v>SUBPARTIDA</v>
      </c>
      <c r="C34" s="1" t="s">
        <v>73</v>
      </c>
      <c r="D34" s="1" t="s">
        <v>13</v>
      </c>
      <c r="E34" s="3">
        <v>247178</v>
      </c>
      <c r="F34" s="3">
        <v>247178</v>
      </c>
      <c r="G34" s="3">
        <v>0</v>
      </c>
      <c r="H34" s="3">
        <v>56724</v>
      </c>
      <c r="I34" s="37">
        <f t="shared" si="1"/>
        <v>56724</v>
      </c>
      <c r="J34" s="3">
        <v>0</v>
      </c>
      <c r="K34" s="3">
        <v>143090</v>
      </c>
      <c r="L34" s="27">
        <f t="shared" si="2"/>
        <v>199814</v>
      </c>
      <c r="M34" s="28">
        <f t="shared" si="3"/>
        <v>0.57889456181375365</v>
      </c>
      <c r="N34" s="3">
        <v>47364</v>
      </c>
      <c r="O34" s="3">
        <v>47364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1" t="s">
        <v>12</v>
      </c>
    </row>
    <row r="35" spans="1:21" x14ac:dyDescent="0.25">
      <c r="A35" s="1" t="s">
        <v>74</v>
      </c>
      <c r="B35" s="29" t="str">
        <f t="shared" si="0"/>
        <v>SUBPARTIDA</v>
      </c>
      <c r="C35" s="1" t="s">
        <v>75</v>
      </c>
      <c r="D35" s="1" t="s">
        <v>13</v>
      </c>
      <c r="E35" s="3">
        <v>10194804</v>
      </c>
      <c r="F35" s="3">
        <v>10194804</v>
      </c>
      <c r="G35" s="3">
        <v>0</v>
      </c>
      <c r="H35" s="3">
        <v>5107704</v>
      </c>
      <c r="I35" s="37">
        <f t="shared" si="1"/>
        <v>5107704</v>
      </c>
      <c r="J35" s="3">
        <v>0</v>
      </c>
      <c r="K35" s="3">
        <v>4074400</v>
      </c>
      <c r="L35" s="27">
        <f t="shared" si="2"/>
        <v>9182104</v>
      </c>
      <c r="M35" s="28">
        <f t="shared" si="3"/>
        <v>0.39965456913149089</v>
      </c>
      <c r="N35" s="3">
        <v>1012700</v>
      </c>
      <c r="O35" s="3">
        <v>1012700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1" t="s">
        <v>12</v>
      </c>
    </row>
    <row r="36" spans="1:21" x14ac:dyDescent="0.25">
      <c r="A36" s="1" t="s">
        <v>76</v>
      </c>
      <c r="B36" s="29" t="str">
        <f t="shared" si="0"/>
        <v>SUBPARTIDA</v>
      </c>
      <c r="C36" s="1" t="s">
        <v>77</v>
      </c>
      <c r="D36" s="1" t="s">
        <v>13</v>
      </c>
      <c r="E36" s="3">
        <v>24000000</v>
      </c>
      <c r="F36" s="3">
        <v>24000000</v>
      </c>
      <c r="G36" s="3">
        <v>0</v>
      </c>
      <c r="H36" s="3">
        <v>5569565.9299999997</v>
      </c>
      <c r="I36" s="37">
        <f t="shared" si="1"/>
        <v>5569565.9299999997</v>
      </c>
      <c r="J36" s="3">
        <v>4866000</v>
      </c>
      <c r="K36" s="3">
        <v>6553566.5300000003</v>
      </c>
      <c r="L36" s="27">
        <f t="shared" si="2"/>
        <v>12123132.460000001</v>
      </c>
      <c r="M36" s="28">
        <f t="shared" si="3"/>
        <v>0.27306527208333337</v>
      </c>
      <c r="N36" s="3">
        <v>10867.54</v>
      </c>
      <c r="O36" s="3">
        <v>7010867.54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1" t="s">
        <v>12</v>
      </c>
    </row>
    <row r="37" spans="1:21" x14ac:dyDescent="0.25">
      <c r="A37" s="1" t="s">
        <v>78</v>
      </c>
      <c r="B37" s="29" t="str">
        <f t="shared" si="0"/>
        <v>SUBPARTIDA</v>
      </c>
      <c r="C37" s="1" t="s">
        <v>79</v>
      </c>
      <c r="D37" s="1" t="s">
        <v>13</v>
      </c>
      <c r="E37" s="3">
        <v>24000000</v>
      </c>
      <c r="F37" s="3">
        <v>24000000</v>
      </c>
      <c r="G37" s="3">
        <v>1764840.86</v>
      </c>
      <c r="H37" s="3">
        <v>1018396.24</v>
      </c>
      <c r="I37" s="37">
        <f t="shared" si="1"/>
        <v>2783237.1</v>
      </c>
      <c r="J37" s="3">
        <v>0</v>
      </c>
      <c r="K37" s="3">
        <v>5823605.6900000004</v>
      </c>
      <c r="L37" s="27">
        <f t="shared" si="2"/>
        <v>8606842.790000001</v>
      </c>
      <c r="M37" s="28">
        <f t="shared" si="3"/>
        <v>0.24265023708333336</v>
      </c>
      <c r="N37" s="3">
        <v>1693157.21</v>
      </c>
      <c r="O37" s="3">
        <v>15393157.210000001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1" t="s">
        <v>12</v>
      </c>
    </row>
    <row r="38" spans="1:21" x14ac:dyDescent="0.25">
      <c r="A38" s="1" t="s">
        <v>80</v>
      </c>
      <c r="B38" s="29" t="str">
        <f t="shared" si="0"/>
        <v>SUBPARTIDA</v>
      </c>
      <c r="C38" s="1" t="s">
        <v>81</v>
      </c>
      <c r="D38" s="1" t="s">
        <v>13</v>
      </c>
      <c r="E38" s="3">
        <v>23733558</v>
      </c>
      <c r="F38" s="3">
        <v>24733558</v>
      </c>
      <c r="G38" s="3">
        <v>0</v>
      </c>
      <c r="H38" s="3">
        <v>383656</v>
      </c>
      <c r="I38" s="37">
        <f t="shared" si="1"/>
        <v>383656</v>
      </c>
      <c r="J38" s="3">
        <v>0</v>
      </c>
      <c r="K38" s="3">
        <v>20227789.149999999</v>
      </c>
      <c r="L38" s="27">
        <f t="shared" si="2"/>
        <v>20611445.149999999</v>
      </c>
      <c r="M38" s="28">
        <f t="shared" si="3"/>
        <v>0.81782771205016269</v>
      </c>
      <c r="N38" s="3">
        <v>1051112.8500000001</v>
      </c>
      <c r="O38" s="3">
        <v>4122112.85</v>
      </c>
      <c r="P38" s="3">
        <v>0</v>
      </c>
      <c r="Q38" s="3">
        <v>0</v>
      </c>
      <c r="R38" s="3">
        <v>0</v>
      </c>
      <c r="S38" s="3">
        <v>1000000</v>
      </c>
      <c r="T38" s="3">
        <v>0</v>
      </c>
      <c r="U38" s="1" t="s">
        <v>12</v>
      </c>
    </row>
    <row r="39" spans="1:21" x14ac:dyDescent="0.25">
      <c r="A39" s="1" t="s">
        <v>82</v>
      </c>
      <c r="B39" s="29" t="str">
        <f t="shared" si="0"/>
        <v>SUBPARTIDA</v>
      </c>
      <c r="C39" s="1" t="s">
        <v>83</v>
      </c>
      <c r="D39" s="1" t="s">
        <v>13</v>
      </c>
      <c r="E39" s="3">
        <v>133463029</v>
      </c>
      <c r="F39" s="3">
        <v>133463029</v>
      </c>
      <c r="G39" s="3">
        <v>0</v>
      </c>
      <c r="H39" s="3">
        <v>81856563.310000002</v>
      </c>
      <c r="I39" s="37">
        <f t="shared" si="1"/>
        <v>81856563.310000002</v>
      </c>
      <c r="J39" s="3">
        <v>0</v>
      </c>
      <c r="K39" s="3">
        <v>9522305.6699999999</v>
      </c>
      <c r="L39" s="27">
        <f t="shared" si="2"/>
        <v>91378868.980000004</v>
      </c>
      <c r="M39" s="28">
        <f t="shared" si="3"/>
        <v>7.1347891182658538E-2</v>
      </c>
      <c r="N39" s="3">
        <v>121131.02</v>
      </c>
      <c r="O39" s="3">
        <v>42084160.020000003</v>
      </c>
      <c r="P39" s="3">
        <v>0</v>
      </c>
      <c r="Q39" s="3">
        <v>10000000</v>
      </c>
      <c r="R39" s="3">
        <v>0</v>
      </c>
      <c r="S39" s="3">
        <v>0</v>
      </c>
      <c r="T39" s="3">
        <v>0</v>
      </c>
      <c r="U39" s="1" t="s">
        <v>12</v>
      </c>
    </row>
    <row r="40" spans="1:21" x14ac:dyDescent="0.25">
      <c r="A40" s="1" t="s">
        <v>370</v>
      </c>
      <c r="B40" s="29" t="str">
        <f t="shared" si="0"/>
        <v>SUBPARTIDA</v>
      </c>
      <c r="C40" s="1" t="s">
        <v>354</v>
      </c>
      <c r="D40" s="1" t="s">
        <v>13</v>
      </c>
      <c r="E40" s="3">
        <v>9247120</v>
      </c>
      <c r="F40" s="3">
        <v>9247120</v>
      </c>
      <c r="G40" s="3">
        <v>0</v>
      </c>
      <c r="H40" s="3">
        <v>537120</v>
      </c>
      <c r="I40" s="37">
        <f t="shared" si="1"/>
        <v>537120</v>
      </c>
      <c r="J40" s="3">
        <v>0</v>
      </c>
      <c r="K40" s="3">
        <v>0</v>
      </c>
      <c r="L40" s="27">
        <f t="shared" si="2"/>
        <v>537120</v>
      </c>
      <c r="M40" s="28">
        <f t="shared" si="3"/>
        <v>0</v>
      </c>
      <c r="N40" s="3">
        <v>1210000</v>
      </c>
      <c r="O40" s="3">
        <v>8710000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1" t="s">
        <v>12</v>
      </c>
    </row>
    <row r="41" spans="1:21" x14ac:dyDescent="0.25">
      <c r="A41" s="1" t="s">
        <v>84</v>
      </c>
      <c r="B41" s="29" t="str">
        <f t="shared" si="0"/>
        <v>SUBPARTIDA</v>
      </c>
      <c r="C41" s="1" t="s">
        <v>85</v>
      </c>
      <c r="D41" s="1" t="s">
        <v>13</v>
      </c>
      <c r="E41" s="3">
        <v>12000008</v>
      </c>
      <c r="F41" s="3">
        <v>12000008</v>
      </c>
      <c r="G41" s="3">
        <v>0</v>
      </c>
      <c r="H41" s="3">
        <v>6290414.7800000003</v>
      </c>
      <c r="I41" s="37">
        <f t="shared" si="1"/>
        <v>6290414.7800000003</v>
      </c>
      <c r="J41" s="3">
        <v>0</v>
      </c>
      <c r="K41" s="3">
        <v>3709587</v>
      </c>
      <c r="L41" s="27">
        <f t="shared" si="2"/>
        <v>10000001.780000001</v>
      </c>
      <c r="M41" s="28">
        <f t="shared" si="3"/>
        <v>0.30913204391197074</v>
      </c>
      <c r="N41" s="3">
        <v>0.22</v>
      </c>
      <c r="O41" s="3">
        <v>2000006.22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1" t="s">
        <v>12</v>
      </c>
    </row>
    <row r="42" spans="1:21" x14ac:dyDescent="0.25">
      <c r="A42" s="1" t="s">
        <v>86</v>
      </c>
      <c r="B42" s="29" t="str">
        <f t="shared" si="0"/>
        <v>SUBPARTIDA</v>
      </c>
      <c r="C42" s="1" t="s">
        <v>87</v>
      </c>
      <c r="D42" s="1" t="s">
        <v>13</v>
      </c>
      <c r="E42" s="3">
        <v>2415000</v>
      </c>
      <c r="F42" s="3">
        <v>2415000</v>
      </c>
      <c r="G42" s="3">
        <v>0</v>
      </c>
      <c r="H42" s="3">
        <v>1206942.08</v>
      </c>
      <c r="I42" s="37">
        <f t="shared" si="1"/>
        <v>1206942.08</v>
      </c>
      <c r="J42" s="3">
        <v>0</v>
      </c>
      <c r="K42" s="3">
        <v>603471.04</v>
      </c>
      <c r="L42" s="27">
        <f t="shared" si="2"/>
        <v>1810413.12</v>
      </c>
      <c r="M42" s="28">
        <f t="shared" si="3"/>
        <v>0.24988448861283646</v>
      </c>
      <c r="N42" s="3">
        <v>604586.88</v>
      </c>
      <c r="O42" s="3">
        <v>604586.88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1" t="s">
        <v>12</v>
      </c>
    </row>
    <row r="43" spans="1:21" x14ac:dyDescent="0.25">
      <c r="A43" s="1" t="s">
        <v>88</v>
      </c>
      <c r="B43" s="29" t="str">
        <f t="shared" si="0"/>
        <v>SUBPARTIDA</v>
      </c>
      <c r="C43" s="1" t="s">
        <v>89</v>
      </c>
      <c r="D43" s="1" t="s">
        <v>13</v>
      </c>
      <c r="E43" s="3">
        <v>72240000</v>
      </c>
      <c r="F43" s="3">
        <v>103240000</v>
      </c>
      <c r="G43" s="3">
        <v>0</v>
      </c>
      <c r="H43" s="3">
        <v>27928653.52</v>
      </c>
      <c r="I43" s="37">
        <f t="shared" si="1"/>
        <v>27928653.52</v>
      </c>
      <c r="J43" s="3">
        <v>0</v>
      </c>
      <c r="K43" s="3">
        <v>12348317.720000001</v>
      </c>
      <c r="L43" s="27">
        <f t="shared" si="2"/>
        <v>40276971.240000002</v>
      </c>
      <c r="M43" s="28">
        <f t="shared" si="3"/>
        <v>0.11960788182874856</v>
      </c>
      <c r="N43" s="3">
        <v>20715763.760000002</v>
      </c>
      <c r="O43" s="3">
        <v>62963028.759999998</v>
      </c>
      <c r="P43" s="3">
        <v>0</v>
      </c>
      <c r="Q43" s="3">
        <v>6000000</v>
      </c>
      <c r="R43" s="3">
        <v>0</v>
      </c>
      <c r="S43" s="3">
        <v>31000000</v>
      </c>
      <c r="T43" s="3">
        <v>0</v>
      </c>
      <c r="U43" s="1" t="s">
        <v>12</v>
      </c>
    </row>
    <row r="44" spans="1:21" x14ac:dyDescent="0.25">
      <c r="A44" s="1" t="s">
        <v>90</v>
      </c>
      <c r="B44" s="29" t="str">
        <f t="shared" si="0"/>
        <v>PARTIDA</v>
      </c>
      <c r="C44" s="1" t="s">
        <v>91</v>
      </c>
      <c r="D44" s="1" t="s">
        <v>13</v>
      </c>
      <c r="E44" s="3">
        <v>60047889</v>
      </c>
      <c r="F44" s="3">
        <v>60047889</v>
      </c>
      <c r="G44" s="3">
        <v>11795122.5</v>
      </c>
      <c r="H44" s="3">
        <v>19204264.449999999</v>
      </c>
      <c r="I44" s="37">
        <f t="shared" si="1"/>
        <v>30999386.949999999</v>
      </c>
      <c r="J44" s="3">
        <v>0</v>
      </c>
      <c r="K44" s="3">
        <v>2052937.06</v>
      </c>
      <c r="L44" s="27">
        <f t="shared" si="2"/>
        <v>33052324.009999998</v>
      </c>
      <c r="M44" s="28">
        <f t="shared" si="3"/>
        <v>3.4188330250876933E-2</v>
      </c>
      <c r="N44" s="3">
        <v>5912295.9900000002</v>
      </c>
      <c r="O44" s="3">
        <v>26995564.989999998</v>
      </c>
      <c r="P44" s="3">
        <v>0</v>
      </c>
      <c r="Q44" s="3">
        <v>103200000</v>
      </c>
      <c r="R44" s="3">
        <v>0</v>
      </c>
      <c r="S44" s="3">
        <v>0</v>
      </c>
      <c r="T44" s="3">
        <v>0</v>
      </c>
      <c r="U44" s="1" t="s">
        <v>12</v>
      </c>
    </row>
    <row r="45" spans="1:21" x14ac:dyDescent="0.25">
      <c r="A45" s="1" t="s">
        <v>92</v>
      </c>
      <c r="B45" s="29" t="str">
        <f t="shared" si="0"/>
        <v>SUBPARTIDA</v>
      </c>
      <c r="C45" s="1" t="s">
        <v>93</v>
      </c>
      <c r="D45" s="1" t="s">
        <v>13</v>
      </c>
      <c r="E45" s="3">
        <v>6187439</v>
      </c>
      <c r="F45" s="3">
        <v>6187439</v>
      </c>
      <c r="G45" s="3">
        <v>0</v>
      </c>
      <c r="H45" s="3">
        <v>2028982</v>
      </c>
      <c r="I45" s="37">
        <f t="shared" si="1"/>
        <v>2028982</v>
      </c>
      <c r="J45" s="3">
        <v>0</v>
      </c>
      <c r="K45" s="3">
        <v>1609003</v>
      </c>
      <c r="L45" s="27">
        <f t="shared" si="2"/>
        <v>3637985</v>
      </c>
      <c r="M45" s="28">
        <f t="shared" si="3"/>
        <v>0.26004345254959282</v>
      </c>
      <c r="N45" s="3">
        <v>0</v>
      </c>
      <c r="O45" s="3">
        <v>2549454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1" t="s">
        <v>12</v>
      </c>
    </row>
    <row r="46" spans="1:21" x14ac:dyDescent="0.25">
      <c r="A46" s="1" t="s">
        <v>371</v>
      </c>
      <c r="B46" s="29" t="str">
        <f t="shared" si="0"/>
        <v>SUBPARTIDA</v>
      </c>
      <c r="C46" s="1" t="s">
        <v>374</v>
      </c>
      <c r="D46" s="1" t="s">
        <v>13</v>
      </c>
      <c r="E46" s="3">
        <v>0</v>
      </c>
      <c r="F46" s="3">
        <v>0</v>
      </c>
      <c r="G46" s="3">
        <v>0</v>
      </c>
      <c r="H46" s="3">
        <v>0</v>
      </c>
      <c r="I46" s="37">
        <f t="shared" si="1"/>
        <v>0</v>
      </c>
      <c r="J46" s="3">
        <v>0</v>
      </c>
      <c r="K46" s="3">
        <v>0</v>
      </c>
      <c r="L46" s="27">
        <f t="shared" si="2"/>
        <v>0</v>
      </c>
      <c r="M46" s="28" t="e">
        <f t="shared" si="3"/>
        <v>#DIV/0!</v>
      </c>
      <c r="N46" s="3">
        <v>0</v>
      </c>
      <c r="O46" s="3">
        <v>0</v>
      </c>
      <c r="P46" s="3">
        <v>0</v>
      </c>
      <c r="Q46" s="3">
        <v>5000000</v>
      </c>
      <c r="R46" s="3">
        <v>0</v>
      </c>
      <c r="S46" s="3">
        <v>0</v>
      </c>
      <c r="T46" s="3">
        <v>0</v>
      </c>
      <c r="U46" s="1" t="s">
        <v>12</v>
      </c>
    </row>
    <row r="47" spans="1:21" x14ac:dyDescent="0.25">
      <c r="A47" s="1" t="s">
        <v>372</v>
      </c>
      <c r="B47" s="29" t="str">
        <f t="shared" si="0"/>
        <v>SUBPARTIDA</v>
      </c>
      <c r="C47" s="1" t="s">
        <v>375</v>
      </c>
      <c r="D47" s="1" t="s">
        <v>13</v>
      </c>
      <c r="E47" s="3">
        <v>0</v>
      </c>
      <c r="F47" s="3">
        <v>0</v>
      </c>
      <c r="G47" s="3">
        <v>0</v>
      </c>
      <c r="H47" s="3">
        <v>0</v>
      </c>
      <c r="I47" s="37">
        <f t="shared" si="1"/>
        <v>0</v>
      </c>
      <c r="J47" s="3">
        <v>0</v>
      </c>
      <c r="K47" s="3">
        <v>0</v>
      </c>
      <c r="L47" s="27">
        <f t="shared" si="2"/>
        <v>0</v>
      </c>
      <c r="M47" s="28" t="e">
        <f t="shared" si="3"/>
        <v>#DIV/0!</v>
      </c>
      <c r="N47" s="3">
        <v>0</v>
      </c>
      <c r="O47" s="3">
        <v>0</v>
      </c>
      <c r="P47" s="3">
        <v>0</v>
      </c>
      <c r="Q47" s="3">
        <v>10000000</v>
      </c>
      <c r="R47" s="3">
        <v>0</v>
      </c>
      <c r="S47" s="3">
        <v>0</v>
      </c>
      <c r="T47" s="3">
        <v>0</v>
      </c>
      <c r="U47" s="1" t="s">
        <v>12</v>
      </c>
    </row>
    <row r="48" spans="1:21" x14ac:dyDescent="0.25">
      <c r="A48" s="1" t="s">
        <v>94</v>
      </c>
      <c r="B48" s="29" t="str">
        <f t="shared" si="0"/>
        <v>SUBPARTIDA</v>
      </c>
      <c r="C48" s="1" t="s">
        <v>95</v>
      </c>
      <c r="D48" s="1" t="s">
        <v>13</v>
      </c>
      <c r="E48" s="3">
        <v>14933815</v>
      </c>
      <c r="F48" s="3">
        <v>14933815</v>
      </c>
      <c r="G48" s="3">
        <v>0</v>
      </c>
      <c r="H48" s="3">
        <v>0</v>
      </c>
      <c r="I48" s="37">
        <f t="shared" si="1"/>
        <v>0</v>
      </c>
      <c r="J48" s="3">
        <v>0</v>
      </c>
      <c r="K48" s="3">
        <v>0</v>
      </c>
      <c r="L48" s="27">
        <f t="shared" si="2"/>
        <v>0</v>
      </c>
      <c r="M48" s="28">
        <f t="shared" si="3"/>
        <v>0</v>
      </c>
      <c r="N48" s="3">
        <v>0</v>
      </c>
      <c r="O48" s="3">
        <v>14933815</v>
      </c>
      <c r="P48" s="3">
        <v>0</v>
      </c>
      <c r="Q48" s="3">
        <v>40000000</v>
      </c>
      <c r="R48" s="3">
        <v>0</v>
      </c>
      <c r="S48" s="3">
        <v>0</v>
      </c>
      <c r="T48" s="3">
        <v>0</v>
      </c>
      <c r="U48" s="1" t="s">
        <v>12</v>
      </c>
    </row>
    <row r="49" spans="1:21" x14ac:dyDescent="0.25">
      <c r="A49" s="1" t="s">
        <v>96</v>
      </c>
      <c r="B49" s="29" t="str">
        <f t="shared" si="0"/>
        <v>SUBPARTIDA</v>
      </c>
      <c r="C49" s="1" t="s">
        <v>97</v>
      </c>
      <c r="D49" s="1" t="s">
        <v>13</v>
      </c>
      <c r="E49" s="3">
        <v>0</v>
      </c>
      <c r="F49" s="3">
        <v>0</v>
      </c>
      <c r="G49" s="3">
        <v>0</v>
      </c>
      <c r="H49" s="3">
        <v>0</v>
      </c>
      <c r="I49" s="37">
        <f t="shared" si="1"/>
        <v>0</v>
      </c>
      <c r="J49" s="3">
        <v>0</v>
      </c>
      <c r="K49" s="3">
        <v>0</v>
      </c>
      <c r="L49" s="27">
        <f t="shared" si="2"/>
        <v>0</v>
      </c>
      <c r="M49" s="28" t="e">
        <f t="shared" si="3"/>
        <v>#DIV/0!</v>
      </c>
      <c r="N49" s="3">
        <v>0</v>
      </c>
      <c r="O49" s="3">
        <v>0</v>
      </c>
      <c r="P49" s="3">
        <v>0</v>
      </c>
      <c r="Q49" s="3">
        <v>35000000</v>
      </c>
      <c r="R49" s="3">
        <v>0</v>
      </c>
      <c r="S49" s="3">
        <v>0</v>
      </c>
      <c r="T49" s="3">
        <v>0</v>
      </c>
      <c r="U49" s="1" t="s">
        <v>12</v>
      </c>
    </row>
    <row r="50" spans="1:21" x14ac:dyDescent="0.25">
      <c r="A50" s="1" t="s">
        <v>98</v>
      </c>
      <c r="B50" s="29" t="str">
        <f t="shared" si="0"/>
        <v>SUBPARTIDA</v>
      </c>
      <c r="C50" s="1" t="s">
        <v>99</v>
      </c>
      <c r="D50" s="1" t="s">
        <v>13</v>
      </c>
      <c r="E50" s="3">
        <v>500000</v>
      </c>
      <c r="F50" s="3">
        <v>500000</v>
      </c>
      <c r="G50" s="3">
        <v>0</v>
      </c>
      <c r="H50" s="3">
        <v>0</v>
      </c>
      <c r="I50" s="37">
        <f t="shared" si="1"/>
        <v>0</v>
      </c>
      <c r="J50" s="3">
        <v>0</v>
      </c>
      <c r="K50" s="3">
        <v>0</v>
      </c>
      <c r="L50" s="27">
        <f t="shared" si="2"/>
        <v>0</v>
      </c>
      <c r="M50" s="28">
        <f t="shared" si="3"/>
        <v>0</v>
      </c>
      <c r="N50" s="3">
        <v>500000</v>
      </c>
      <c r="O50" s="3">
        <v>500000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1" t="s">
        <v>12</v>
      </c>
    </row>
    <row r="51" spans="1:21" x14ac:dyDescent="0.25">
      <c r="A51" s="1" t="s">
        <v>100</v>
      </c>
      <c r="B51" s="29" t="str">
        <f t="shared" si="0"/>
        <v>SUBPARTIDA</v>
      </c>
      <c r="C51" s="1" t="s">
        <v>101</v>
      </c>
      <c r="D51" s="1" t="s">
        <v>13</v>
      </c>
      <c r="E51" s="3">
        <v>500000</v>
      </c>
      <c r="F51" s="3">
        <v>500000</v>
      </c>
      <c r="G51" s="3">
        <v>0</v>
      </c>
      <c r="H51" s="3">
        <v>0</v>
      </c>
      <c r="I51" s="37">
        <f t="shared" si="1"/>
        <v>0</v>
      </c>
      <c r="J51" s="3">
        <v>0</v>
      </c>
      <c r="K51" s="3">
        <v>0</v>
      </c>
      <c r="L51" s="27">
        <f t="shared" si="2"/>
        <v>0</v>
      </c>
      <c r="M51" s="28">
        <f t="shared" si="3"/>
        <v>0</v>
      </c>
      <c r="N51" s="3">
        <v>500000</v>
      </c>
      <c r="O51" s="3">
        <v>500000</v>
      </c>
      <c r="P51" s="3">
        <v>0</v>
      </c>
      <c r="Q51" s="3">
        <v>10000000</v>
      </c>
      <c r="R51" s="3">
        <v>0</v>
      </c>
      <c r="S51" s="3">
        <v>0</v>
      </c>
      <c r="T51" s="3">
        <v>0</v>
      </c>
      <c r="U51" s="1" t="s">
        <v>12</v>
      </c>
    </row>
    <row r="52" spans="1:21" x14ac:dyDescent="0.25">
      <c r="A52" s="1" t="s">
        <v>102</v>
      </c>
      <c r="B52" s="29" t="str">
        <f t="shared" si="0"/>
        <v>SUBPARTIDA</v>
      </c>
      <c r="C52" s="1" t="s">
        <v>103</v>
      </c>
      <c r="D52" s="1" t="s">
        <v>13</v>
      </c>
      <c r="E52" s="3">
        <v>0</v>
      </c>
      <c r="F52" s="3">
        <v>0</v>
      </c>
      <c r="G52" s="3">
        <v>0</v>
      </c>
      <c r="H52" s="3">
        <v>0</v>
      </c>
      <c r="I52" s="37">
        <f t="shared" si="1"/>
        <v>0</v>
      </c>
      <c r="J52" s="3">
        <v>0</v>
      </c>
      <c r="K52" s="3">
        <v>0</v>
      </c>
      <c r="L52" s="27">
        <f t="shared" si="2"/>
        <v>0</v>
      </c>
      <c r="M52" s="28" t="e">
        <f t="shared" si="3"/>
        <v>#DIV/0!</v>
      </c>
      <c r="N52" s="3">
        <v>0</v>
      </c>
      <c r="O52" s="3">
        <v>0</v>
      </c>
      <c r="P52" s="3">
        <v>0</v>
      </c>
      <c r="Q52" s="3">
        <v>3200000</v>
      </c>
      <c r="R52" s="3">
        <v>0</v>
      </c>
      <c r="S52" s="3">
        <v>0</v>
      </c>
      <c r="T52" s="3">
        <v>0</v>
      </c>
      <c r="U52" s="1" t="s">
        <v>12</v>
      </c>
    </row>
    <row r="53" spans="1:21" x14ac:dyDescent="0.25">
      <c r="A53" s="1" t="s">
        <v>104</v>
      </c>
      <c r="B53" s="29" t="str">
        <f t="shared" si="0"/>
        <v>SUBPARTIDA</v>
      </c>
      <c r="C53" s="1" t="s">
        <v>105</v>
      </c>
      <c r="D53" s="1" t="s">
        <v>13</v>
      </c>
      <c r="E53" s="3">
        <v>3000000</v>
      </c>
      <c r="F53" s="3">
        <v>3000000</v>
      </c>
      <c r="G53" s="3">
        <v>0</v>
      </c>
      <c r="H53" s="3">
        <v>0</v>
      </c>
      <c r="I53" s="37">
        <f t="shared" si="1"/>
        <v>0</v>
      </c>
      <c r="J53" s="3">
        <v>0</v>
      </c>
      <c r="K53" s="3">
        <v>0</v>
      </c>
      <c r="L53" s="27">
        <f t="shared" si="2"/>
        <v>0</v>
      </c>
      <c r="M53" s="28">
        <f t="shared" si="3"/>
        <v>0</v>
      </c>
      <c r="N53" s="3">
        <v>1500000</v>
      </c>
      <c r="O53" s="3">
        <v>3000000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1" t="s">
        <v>12</v>
      </c>
    </row>
    <row r="54" spans="1:21" x14ac:dyDescent="0.25">
      <c r="A54" s="1" t="s">
        <v>106</v>
      </c>
      <c r="B54" s="29" t="str">
        <f t="shared" si="0"/>
        <v>SUBPARTIDA</v>
      </c>
      <c r="C54" s="1" t="s">
        <v>107</v>
      </c>
      <c r="D54" s="1" t="s">
        <v>13</v>
      </c>
      <c r="E54" s="3">
        <v>34926635</v>
      </c>
      <c r="F54" s="3">
        <v>34926635</v>
      </c>
      <c r="G54" s="3">
        <v>11795122.5</v>
      </c>
      <c r="H54" s="3">
        <v>17175282.449999999</v>
      </c>
      <c r="I54" s="37">
        <f t="shared" si="1"/>
        <v>28970404.949999999</v>
      </c>
      <c r="J54" s="3">
        <v>0</v>
      </c>
      <c r="K54" s="3">
        <v>443934.06</v>
      </c>
      <c r="L54" s="27">
        <f t="shared" si="2"/>
        <v>29414339.009999998</v>
      </c>
      <c r="M54" s="28">
        <f t="shared" si="3"/>
        <v>1.271047325343538E-2</v>
      </c>
      <c r="N54" s="3">
        <v>3412295.99</v>
      </c>
      <c r="O54" s="3">
        <v>5512295.9900000002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1" t="s">
        <v>12</v>
      </c>
    </row>
    <row r="55" spans="1:21" x14ac:dyDescent="0.25">
      <c r="A55" s="1" t="s">
        <v>131</v>
      </c>
      <c r="B55" s="29" t="str">
        <f t="shared" si="0"/>
        <v>PARTIDA</v>
      </c>
      <c r="C55" s="1" t="s">
        <v>132</v>
      </c>
      <c r="D55" s="1" t="s">
        <v>13</v>
      </c>
      <c r="E55" s="3">
        <v>234863371</v>
      </c>
      <c r="F55" s="3">
        <v>234863371</v>
      </c>
      <c r="G55" s="3">
        <v>12751166.76</v>
      </c>
      <c r="H55" s="3">
        <v>62206472.950000003</v>
      </c>
      <c r="I55" s="37">
        <f t="shared" si="1"/>
        <v>74957639.710000008</v>
      </c>
      <c r="J55" s="3">
        <v>0</v>
      </c>
      <c r="K55" s="3">
        <v>134949068.34</v>
      </c>
      <c r="L55" s="27">
        <f t="shared" si="2"/>
        <v>209906708.05000001</v>
      </c>
      <c r="M55" s="28">
        <f t="shared" si="3"/>
        <v>0.57458541860067236</v>
      </c>
      <c r="N55" s="3">
        <v>24956662.949999999</v>
      </c>
      <c r="O55" s="3">
        <v>24956662.949999999</v>
      </c>
      <c r="P55" s="3">
        <v>0</v>
      </c>
      <c r="Q55" s="3">
        <v>6400000</v>
      </c>
      <c r="R55" s="3">
        <v>0</v>
      </c>
      <c r="S55" s="3">
        <v>5508500</v>
      </c>
      <c r="T55" s="4">
        <v>-5508500</v>
      </c>
      <c r="U55" s="1" t="s">
        <v>12</v>
      </c>
    </row>
    <row r="56" spans="1:21" x14ac:dyDescent="0.25">
      <c r="A56" s="1" t="s">
        <v>134</v>
      </c>
      <c r="B56" s="29" t="str">
        <f t="shared" si="0"/>
        <v>SUBPARTIDA</v>
      </c>
      <c r="C56" s="1" t="s">
        <v>135</v>
      </c>
      <c r="D56" s="1" t="s">
        <v>13</v>
      </c>
      <c r="E56" s="3">
        <v>0</v>
      </c>
      <c r="F56" s="3">
        <v>0</v>
      </c>
      <c r="G56" s="3">
        <v>0</v>
      </c>
      <c r="H56" s="3">
        <v>0</v>
      </c>
      <c r="I56" s="37">
        <f t="shared" si="1"/>
        <v>0</v>
      </c>
      <c r="J56" s="3">
        <v>0</v>
      </c>
      <c r="K56" s="3">
        <v>0</v>
      </c>
      <c r="L56" s="27">
        <f t="shared" si="2"/>
        <v>0</v>
      </c>
      <c r="M56" s="28" t="e">
        <f t="shared" si="3"/>
        <v>#DIV/0!</v>
      </c>
      <c r="N56" s="3">
        <v>0</v>
      </c>
      <c r="O56" s="3">
        <v>0</v>
      </c>
      <c r="P56" s="3">
        <v>0</v>
      </c>
      <c r="Q56" s="3">
        <v>1500000</v>
      </c>
      <c r="R56" s="3">
        <v>0</v>
      </c>
      <c r="S56" s="3">
        <v>0</v>
      </c>
      <c r="T56" s="3">
        <v>0</v>
      </c>
      <c r="U56" s="1" t="s">
        <v>12</v>
      </c>
    </row>
    <row r="57" spans="1:21" x14ac:dyDescent="0.25">
      <c r="A57" s="1" t="s">
        <v>136</v>
      </c>
      <c r="B57" s="29" t="str">
        <f t="shared" si="0"/>
        <v>SUBPARTIDA</v>
      </c>
      <c r="C57" s="1" t="s">
        <v>137</v>
      </c>
      <c r="D57" s="1" t="s">
        <v>13</v>
      </c>
      <c r="E57" s="3">
        <v>0</v>
      </c>
      <c r="F57" s="3">
        <v>0</v>
      </c>
      <c r="G57" s="3">
        <v>0</v>
      </c>
      <c r="H57" s="3">
        <v>0</v>
      </c>
      <c r="I57" s="37">
        <f t="shared" si="1"/>
        <v>0</v>
      </c>
      <c r="J57" s="3">
        <v>0</v>
      </c>
      <c r="K57" s="3">
        <v>0</v>
      </c>
      <c r="L57" s="27">
        <f t="shared" si="2"/>
        <v>0</v>
      </c>
      <c r="M57" s="28" t="e">
        <f t="shared" si="3"/>
        <v>#DIV/0!</v>
      </c>
      <c r="N57" s="3">
        <v>0</v>
      </c>
      <c r="O57" s="3">
        <v>0</v>
      </c>
      <c r="P57" s="3">
        <v>0</v>
      </c>
      <c r="Q57" s="3">
        <v>400000</v>
      </c>
      <c r="R57" s="3">
        <v>0</v>
      </c>
      <c r="S57" s="3">
        <v>0</v>
      </c>
      <c r="T57" s="3">
        <v>0</v>
      </c>
      <c r="U57" s="1" t="s">
        <v>12</v>
      </c>
    </row>
    <row r="58" spans="1:21" x14ac:dyDescent="0.25">
      <c r="A58" s="1" t="s">
        <v>136</v>
      </c>
      <c r="B58" s="29" t="str">
        <f t="shared" si="0"/>
        <v>SUBPARTIDA</v>
      </c>
      <c r="C58" s="1" t="s">
        <v>137</v>
      </c>
      <c r="D58" s="1" t="s">
        <v>13</v>
      </c>
      <c r="E58" s="3">
        <v>0</v>
      </c>
      <c r="F58" s="3">
        <v>400000</v>
      </c>
      <c r="G58" s="3">
        <v>0</v>
      </c>
      <c r="H58" s="3">
        <v>0</v>
      </c>
      <c r="I58" s="37">
        <f t="shared" si="1"/>
        <v>0</v>
      </c>
      <c r="J58" s="3">
        <v>0</v>
      </c>
      <c r="K58" s="3">
        <v>0</v>
      </c>
      <c r="L58" s="27">
        <f t="shared" si="2"/>
        <v>0</v>
      </c>
      <c r="M58" s="28">
        <f t="shared" si="3"/>
        <v>0</v>
      </c>
      <c r="N58" s="3">
        <v>400000</v>
      </c>
      <c r="O58" s="3">
        <v>400000</v>
      </c>
      <c r="P58" s="3">
        <v>0</v>
      </c>
      <c r="Q58" s="3">
        <v>0</v>
      </c>
      <c r="R58" s="3">
        <v>0</v>
      </c>
      <c r="S58" s="3">
        <v>400000</v>
      </c>
      <c r="T58" s="3">
        <v>0</v>
      </c>
      <c r="U58" s="1" t="s">
        <v>133</v>
      </c>
    </row>
    <row r="59" spans="1:21" x14ac:dyDescent="0.25">
      <c r="A59" s="1" t="s">
        <v>138</v>
      </c>
      <c r="B59" s="29" t="str">
        <f t="shared" si="0"/>
        <v>SUBPARTIDA</v>
      </c>
      <c r="C59" s="1" t="s">
        <v>139</v>
      </c>
      <c r="D59" s="1" t="s">
        <v>13</v>
      </c>
      <c r="E59" s="3">
        <v>0</v>
      </c>
      <c r="F59" s="3">
        <v>0</v>
      </c>
      <c r="G59" s="3">
        <v>0</v>
      </c>
      <c r="H59" s="3">
        <v>0</v>
      </c>
      <c r="I59" s="37">
        <f t="shared" si="1"/>
        <v>0</v>
      </c>
      <c r="J59" s="3">
        <v>0</v>
      </c>
      <c r="K59" s="3">
        <v>0</v>
      </c>
      <c r="L59" s="27">
        <f t="shared" si="2"/>
        <v>0</v>
      </c>
      <c r="M59" s="28" t="e">
        <f t="shared" si="3"/>
        <v>#DIV/0!</v>
      </c>
      <c r="N59" s="3">
        <v>0</v>
      </c>
      <c r="O59" s="3">
        <v>0</v>
      </c>
      <c r="P59" s="3">
        <v>0</v>
      </c>
      <c r="Q59" s="3">
        <v>4500000</v>
      </c>
      <c r="R59" s="3">
        <v>0</v>
      </c>
      <c r="S59" s="3">
        <v>0</v>
      </c>
      <c r="T59" s="3">
        <v>0</v>
      </c>
      <c r="U59" s="1" t="s">
        <v>12</v>
      </c>
    </row>
    <row r="60" spans="1:21" x14ac:dyDescent="0.25">
      <c r="A60" s="1" t="s">
        <v>138</v>
      </c>
      <c r="B60" s="29" t="str">
        <f t="shared" si="0"/>
        <v>SUBPARTIDA</v>
      </c>
      <c r="C60" s="1" t="s">
        <v>139</v>
      </c>
      <c r="D60" s="1" t="s">
        <v>13</v>
      </c>
      <c r="E60" s="3">
        <v>0</v>
      </c>
      <c r="F60" s="3">
        <v>5108500</v>
      </c>
      <c r="G60" s="3">
        <v>0</v>
      </c>
      <c r="H60" s="3">
        <v>0</v>
      </c>
      <c r="I60" s="37">
        <f t="shared" si="1"/>
        <v>0</v>
      </c>
      <c r="J60" s="3">
        <v>0</v>
      </c>
      <c r="K60" s="3">
        <v>613485.01</v>
      </c>
      <c r="L60" s="27">
        <f t="shared" si="2"/>
        <v>613485.01</v>
      </c>
      <c r="M60" s="28">
        <f t="shared" si="3"/>
        <v>0.12009102672017226</v>
      </c>
      <c r="N60" s="3">
        <v>4495014.99</v>
      </c>
      <c r="O60" s="3">
        <v>4495014.99</v>
      </c>
      <c r="P60" s="3">
        <v>0</v>
      </c>
      <c r="Q60" s="3">
        <v>0</v>
      </c>
      <c r="R60" s="3">
        <v>0</v>
      </c>
      <c r="S60" s="3">
        <v>5108500</v>
      </c>
      <c r="T60" s="3">
        <v>0</v>
      </c>
      <c r="U60" s="1" t="s">
        <v>133</v>
      </c>
    </row>
    <row r="61" spans="1:21" x14ac:dyDescent="0.25">
      <c r="A61" s="1" t="s">
        <v>140</v>
      </c>
      <c r="B61" s="29" t="str">
        <f t="shared" si="0"/>
        <v>SUBPARTIDA</v>
      </c>
      <c r="C61" s="1" t="s">
        <v>141</v>
      </c>
      <c r="D61" s="1" t="s">
        <v>13</v>
      </c>
      <c r="E61" s="3">
        <v>51708150</v>
      </c>
      <c r="F61" s="3">
        <v>51708150</v>
      </c>
      <c r="G61" s="3">
        <v>0</v>
      </c>
      <c r="H61" s="3">
        <v>41438223.359999999</v>
      </c>
      <c r="I61" s="37">
        <f t="shared" si="1"/>
        <v>41438223.359999999</v>
      </c>
      <c r="J61" s="3">
        <v>0</v>
      </c>
      <c r="K61" s="3">
        <v>9467193.1600000001</v>
      </c>
      <c r="L61" s="27">
        <f t="shared" si="2"/>
        <v>50905416.519999996</v>
      </c>
      <c r="M61" s="28">
        <f t="shared" si="3"/>
        <v>0.18308899390134825</v>
      </c>
      <c r="N61" s="3">
        <v>802733.48</v>
      </c>
      <c r="O61" s="3">
        <v>802733.48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1" t="s">
        <v>133</v>
      </c>
    </row>
    <row r="62" spans="1:21" x14ac:dyDescent="0.25">
      <c r="A62" s="1" t="s">
        <v>142</v>
      </c>
      <c r="B62" s="29" t="str">
        <f t="shared" si="0"/>
        <v>SUBPARTIDA</v>
      </c>
      <c r="C62" s="1" t="s">
        <v>143</v>
      </c>
      <c r="D62" s="1" t="s">
        <v>13</v>
      </c>
      <c r="E62" s="3">
        <v>115333334</v>
      </c>
      <c r="F62" s="3">
        <v>115333334</v>
      </c>
      <c r="G62" s="3">
        <v>0</v>
      </c>
      <c r="H62" s="3">
        <v>0</v>
      </c>
      <c r="I62" s="37">
        <f t="shared" si="1"/>
        <v>0</v>
      </c>
      <c r="J62" s="3">
        <v>0</v>
      </c>
      <c r="K62" s="3">
        <v>115053272.81999999</v>
      </c>
      <c r="L62" s="27">
        <f t="shared" si="2"/>
        <v>115053272.81999999</v>
      </c>
      <c r="M62" s="28">
        <f t="shared" si="3"/>
        <v>0.99757172388686854</v>
      </c>
      <c r="N62" s="3">
        <v>280061.18</v>
      </c>
      <c r="O62" s="3">
        <v>280061.18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1" t="s">
        <v>381</v>
      </c>
    </row>
    <row r="63" spans="1:21" x14ac:dyDescent="0.25">
      <c r="A63" s="1" t="s">
        <v>142</v>
      </c>
      <c r="B63" s="29" t="str">
        <f t="shared" si="0"/>
        <v>SUBPARTIDA</v>
      </c>
      <c r="C63" s="1" t="s">
        <v>143</v>
      </c>
      <c r="D63" s="1" t="s">
        <v>13</v>
      </c>
      <c r="E63" s="3">
        <v>67821887</v>
      </c>
      <c r="F63" s="3">
        <v>62313387</v>
      </c>
      <c r="G63" s="3">
        <v>12751166.76</v>
      </c>
      <c r="H63" s="3">
        <v>20768249.59</v>
      </c>
      <c r="I63" s="37">
        <f t="shared" si="1"/>
        <v>33519416.350000001</v>
      </c>
      <c r="J63" s="3">
        <v>0</v>
      </c>
      <c r="K63" s="3">
        <v>9815117.3499999996</v>
      </c>
      <c r="L63" s="27">
        <f t="shared" si="2"/>
        <v>43334533.699999996</v>
      </c>
      <c r="M63" s="28">
        <f t="shared" si="3"/>
        <v>0.15751217872332954</v>
      </c>
      <c r="N63" s="3">
        <v>18978853.300000001</v>
      </c>
      <c r="O63" s="3">
        <v>18978853.300000001</v>
      </c>
      <c r="P63" s="3">
        <v>0</v>
      </c>
      <c r="Q63" s="3">
        <v>0</v>
      </c>
      <c r="R63" s="3">
        <v>0</v>
      </c>
      <c r="S63" s="3">
        <v>0</v>
      </c>
      <c r="T63" s="4">
        <v>-5508500</v>
      </c>
      <c r="U63" s="1" t="s">
        <v>133</v>
      </c>
    </row>
    <row r="64" spans="1:21" x14ac:dyDescent="0.25">
      <c r="A64" s="1" t="s">
        <v>108</v>
      </c>
      <c r="B64" s="29" t="str">
        <f t="shared" si="0"/>
        <v>PARTIDA</v>
      </c>
      <c r="C64" s="1" t="s">
        <v>109</v>
      </c>
      <c r="D64" s="1" t="s">
        <v>13</v>
      </c>
      <c r="E64" s="3">
        <v>2030572156</v>
      </c>
      <c r="F64" s="3">
        <v>2030572156</v>
      </c>
      <c r="G64" s="3">
        <v>0</v>
      </c>
      <c r="H64" s="3">
        <v>111042666.38</v>
      </c>
      <c r="I64" s="37">
        <f t="shared" si="1"/>
        <v>111042666.38</v>
      </c>
      <c r="J64" s="3">
        <v>0</v>
      </c>
      <c r="K64" s="3">
        <v>852595618.33000004</v>
      </c>
      <c r="L64" s="27">
        <f t="shared" si="2"/>
        <v>963638284.71000004</v>
      </c>
      <c r="M64" s="28">
        <f t="shared" si="3"/>
        <v>0.41987949840182881</v>
      </c>
      <c r="N64" s="3">
        <v>9191339</v>
      </c>
      <c r="O64" s="3">
        <v>1066933871.29</v>
      </c>
      <c r="P64" s="3">
        <v>0</v>
      </c>
      <c r="Q64" s="3">
        <v>85523971</v>
      </c>
      <c r="R64" s="3">
        <v>0</v>
      </c>
      <c r="S64" s="3">
        <v>15001080</v>
      </c>
      <c r="T64" s="4">
        <v>-15001080</v>
      </c>
      <c r="U64" s="1" t="s">
        <v>12</v>
      </c>
    </row>
    <row r="65" spans="1:21" x14ac:dyDescent="0.25">
      <c r="A65" s="1" t="s">
        <v>110</v>
      </c>
      <c r="B65" s="29" t="str">
        <f t="shared" si="0"/>
        <v>SUBPARTIDA</v>
      </c>
      <c r="C65" s="1" t="s">
        <v>111</v>
      </c>
      <c r="D65" s="1" t="s">
        <v>13</v>
      </c>
      <c r="E65" s="3">
        <v>47741678</v>
      </c>
      <c r="F65" s="3">
        <v>47741678</v>
      </c>
      <c r="G65" s="3">
        <v>0</v>
      </c>
      <c r="H65" s="3">
        <v>25063103.010000002</v>
      </c>
      <c r="I65" s="37">
        <f t="shared" si="1"/>
        <v>25063103.010000002</v>
      </c>
      <c r="J65" s="3">
        <v>0</v>
      </c>
      <c r="K65" s="3">
        <v>22678574.989999998</v>
      </c>
      <c r="L65" s="27">
        <f t="shared" si="2"/>
        <v>47741678</v>
      </c>
      <c r="M65" s="28">
        <f t="shared" si="3"/>
        <v>0.47502676780652742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1" t="s">
        <v>12</v>
      </c>
    </row>
    <row r="66" spans="1:21" x14ac:dyDescent="0.25">
      <c r="A66" s="1" t="s">
        <v>112</v>
      </c>
      <c r="B66" s="29" t="str">
        <f t="shared" si="0"/>
        <v>SUBPARTIDA</v>
      </c>
      <c r="C66" s="1" t="s">
        <v>376</v>
      </c>
      <c r="D66" s="1" t="s">
        <v>13</v>
      </c>
      <c r="E66" s="3">
        <v>32400000</v>
      </c>
      <c r="F66" s="3">
        <v>32400000</v>
      </c>
      <c r="G66" s="3">
        <v>0</v>
      </c>
      <c r="H66" s="3">
        <v>5946481.6399999997</v>
      </c>
      <c r="I66" s="37">
        <f t="shared" si="1"/>
        <v>5946481.6399999997</v>
      </c>
      <c r="J66" s="3">
        <v>0</v>
      </c>
      <c r="K66" s="3">
        <v>10253518.359999999</v>
      </c>
      <c r="L66" s="27">
        <f t="shared" si="2"/>
        <v>16200000</v>
      </c>
      <c r="M66" s="28">
        <f t="shared" si="3"/>
        <v>0.3164666160493827</v>
      </c>
      <c r="N66" s="3">
        <v>0</v>
      </c>
      <c r="O66" s="3">
        <v>16200000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1" t="s">
        <v>12</v>
      </c>
    </row>
    <row r="67" spans="1:21" x14ac:dyDescent="0.25">
      <c r="A67" s="1" t="s">
        <v>113</v>
      </c>
      <c r="B67" s="29" t="str">
        <f t="shared" ref="B67:B130" si="4">IF(LEN(A67)=3,"PARTIDA","SUBPARTIDA")</f>
        <v>SUBPARTIDA</v>
      </c>
      <c r="C67" s="1" t="s">
        <v>114</v>
      </c>
      <c r="D67" s="1" t="s">
        <v>13</v>
      </c>
      <c r="E67" s="3">
        <v>6820240</v>
      </c>
      <c r="F67" s="3">
        <v>6820240</v>
      </c>
      <c r="G67" s="3">
        <v>0</v>
      </c>
      <c r="H67" s="3">
        <v>3530941.5</v>
      </c>
      <c r="I67" s="37">
        <f t="shared" ref="I67:I130" si="5">+H67+G67</f>
        <v>3530941.5</v>
      </c>
      <c r="J67" s="3">
        <v>0</v>
      </c>
      <c r="K67" s="3">
        <v>3289298.5</v>
      </c>
      <c r="L67" s="27">
        <f t="shared" ref="L67:L130" si="6">+K67+H67+G67</f>
        <v>6820240</v>
      </c>
      <c r="M67" s="28">
        <f t="shared" ref="M67:M130" si="7">+K67/F67</f>
        <v>0.48228486094330991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1" t="s">
        <v>12</v>
      </c>
    </row>
    <row r="68" spans="1:21" x14ac:dyDescent="0.25">
      <c r="A68" s="1" t="s">
        <v>115</v>
      </c>
      <c r="B68" s="29" t="str">
        <f t="shared" si="4"/>
        <v>SUBPARTIDA</v>
      </c>
      <c r="C68" s="1" t="s">
        <v>377</v>
      </c>
      <c r="D68" s="1" t="s">
        <v>13</v>
      </c>
      <c r="E68" s="3">
        <v>97012957</v>
      </c>
      <c r="F68" s="3">
        <v>97012957</v>
      </c>
      <c r="G68" s="3">
        <v>0</v>
      </c>
      <c r="H68" s="3">
        <v>598908.64</v>
      </c>
      <c r="I68" s="37">
        <f t="shared" si="5"/>
        <v>598908.64</v>
      </c>
      <c r="J68" s="3">
        <v>0</v>
      </c>
      <c r="K68" s="3">
        <v>47907569.359999999</v>
      </c>
      <c r="L68" s="27">
        <f t="shared" si="6"/>
        <v>48506478</v>
      </c>
      <c r="M68" s="28">
        <f t="shared" si="7"/>
        <v>0.49382650360817265</v>
      </c>
      <c r="N68" s="3">
        <v>0</v>
      </c>
      <c r="O68" s="3">
        <v>48506479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1" t="s">
        <v>12</v>
      </c>
    </row>
    <row r="69" spans="1:21" x14ac:dyDescent="0.25">
      <c r="A69" s="1" t="s">
        <v>116</v>
      </c>
      <c r="B69" s="29" t="str">
        <f t="shared" si="4"/>
        <v>SUBPARTIDA</v>
      </c>
      <c r="C69" s="1" t="s">
        <v>117</v>
      </c>
      <c r="D69" s="1" t="s">
        <v>13</v>
      </c>
      <c r="E69" s="3">
        <v>1125706615</v>
      </c>
      <c r="F69" s="3">
        <v>1125706615</v>
      </c>
      <c r="G69" s="3">
        <v>0</v>
      </c>
      <c r="H69" s="3">
        <v>49008300.880000003</v>
      </c>
      <c r="I69" s="37">
        <f t="shared" si="5"/>
        <v>49008300.880000003</v>
      </c>
      <c r="J69" s="3">
        <v>0</v>
      </c>
      <c r="K69" s="3">
        <v>521508387.49000001</v>
      </c>
      <c r="L69" s="27">
        <f t="shared" si="6"/>
        <v>570516688.37</v>
      </c>
      <c r="M69" s="28">
        <f t="shared" si="7"/>
        <v>0.46327202891136959</v>
      </c>
      <c r="N69" s="3">
        <v>0</v>
      </c>
      <c r="O69" s="3">
        <v>555189926.63</v>
      </c>
      <c r="P69" s="3">
        <v>0</v>
      </c>
      <c r="Q69" s="3">
        <v>83429286</v>
      </c>
      <c r="R69" s="3">
        <v>0</v>
      </c>
      <c r="S69" s="3">
        <v>0</v>
      </c>
      <c r="T69" s="3">
        <v>0</v>
      </c>
      <c r="U69" s="1" t="s">
        <v>12</v>
      </c>
    </row>
    <row r="70" spans="1:21" x14ac:dyDescent="0.25">
      <c r="A70" s="1" t="s">
        <v>118</v>
      </c>
      <c r="B70" s="29" t="str">
        <f t="shared" si="4"/>
        <v>SUBPARTIDA</v>
      </c>
      <c r="C70" s="1" t="s">
        <v>119</v>
      </c>
      <c r="D70" s="1" t="s">
        <v>13</v>
      </c>
      <c r="E70" s="3">
        <v>300000000</v>
      </c>
      <c r="F70" s="3">
        <v>300000000</v>
      </c>
      <c r="G70" s="3">
        <v>0</v>
      </c>
      <c r="H70" s="3">
        <v>0</v>
      </c>
      <c r="I70" s="37">
        <f t="shared" si="5"/>
        <v>0</v>
      </c>
      <c r="J70" s="3">
        <v>0</v>
      </c>
      <c r="K70" s="3">
        <v>150000000</v>
      </c>
      <c r="L70" s="27">
        <f t="shared" si="6"/>
        <v>150000000</v>
      </c>
      <c r="M70" s="28">
        <f t="shared" si="7"/>
        <v>0.5</v>
      </c>
      <c r="N70" s="3">
        <v>0</v>
      </c>
      <c r="O70" s="3">
        <v>150000000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1" t="s">
        <v>12</v>
      </c>
    </row>
    <row r="71" spans="1:21" x14ac:dyDescent="0.25">
      <c r="A71" s="1" t="s">
        <v>120</v>
      </c>
      <c r="B71" s="29" t="str">
        <f t="shared" si="4"/>
        <v>SUBPARTIDA</v>
      </c>
      <c r="C71" s="1" t="s">
        <v>121</v>
      </c>
      <c r="D71" s="1" t="s">
        <v>13</v>
      </c>
      <c r="E71" s="3">
        <v>118000000</v>
      </c>
      <c r="F71" s="3">
        <v>118000000</v>
      </c>
      <c r="G71" s="3">
        <v>0</v>
      </c>
      <c r="H71" s="3">
        <v>0.02</v>
      </c>
      <c r="I71" s="37">
        <f t="shared" si="5"/>
        <v>0.02</v>
      </c>
      <c r="J71" s="3">
        <v>0</v>
      </c>
      <c r="K71" s="3">
        <v>58999999.979999997</v>
      </c>
      <c r="L71" s="27">
        <f t="shared" si="6"/>
        <v>59000000</v>
      </c>
      <c r="M71" s="28">
        <f t="shared" si="7"/>
        <v>0.49999999983050847</v>
      </c>
      <c r="N71" s="3">
        <v>0</v>
      </c>
      <c r="O71" s="3">
        <v>59000000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1" t="s">
        <v>12</v>
      </c>
    </row>
    <row r="72" spans="1:21" x14ac:dyDescent="0.25">
      <c r="A72" s="1" t="s">
        <v>122</v>
      </c>
      <c r="B72" s="29" t="str">
        <f t="shared" si="4"/>
        <v>SUBPARTIDA</v>
      </c>
      <c r="C72" s="1" t="s">
        <v>123</v>
      </c>
      <c r="D72" s="1" t="s">
        <v>13</v>
      </c>
      <c r="E72" s="3">
        <v>69144000</v>
      </c>
      <c r="F72" s="3">
        <v>69144000</v>
      </c>
      <c r="G72" s="3">
        <v>0</v>
      </c>
      <c r="H72" s="3">
        <v>1894930.58</v>
      </c>
      <c r="I72" s="37">
        <f t="shared" si="5"/>
        <v>1894930.58</v>
      </c>
      <c r="J72" s="3">
        <v>0</v>
      </c>
      <c r="K72" s="3">
        <v>33826063.759999998</v>
      </c>
      <c r="L72" s="27">
        <f t="shared" si="6"/>
        <v>35720994.339999996</v>
      </c>
      <c r="M72" s="28">
        <f t="shared" si="7"/>
        <v>0.4892118442670369</v>
      </c>
      <c r="N72" s="3">
        <v>0</v>
      </c>
      <c r="O72" s="3">
        <v>33423005.66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1" t="s">
        <v>12</v>
      </c>
    </row>
    <row r="73" spans="1:21" x14ac:dyDescent="0.25">
      <c r="A73" s="1" t="s">
        <v>124</v>
      </c>
      <c r="B73" s="29" t="str">
        <f t="shared" si="4"/>
        <v>SUBPARTIDA</v>
      </c>
      <c r="C73" s="1" t="s">
        <v>125</v>
      </c>
      <c r="D73" s="1" t="s">
        <v>13</v>
      </c>
      <c r="E73" s="3">
        <v>20000000</v>
      </c>
      <c r="F73" s="3">
        <v>20000000</v>
      </c>
      <c r="G73" s="3">
        <v>0</v>
      </c>
      <c r="H73" s="3">
        <v>10000000</v>
      </c>
      <c r="I73" s="37">
        <f t="shared" si="5"/>
        <v>10000000</v>
      </c>
      <c r="J73" s="3">
        <v>0</v>
      </c>
      <c r="K73" s="3">
        <v>0</v>
      </c>
      <c r="L73" s="27">
        <f t="shared" si="6"/>
        <v>10000000</v>
      </c>
      <c r="M73" s="28">
        <f t="shared" si="7"/>
        <v>0</v>
      </c>
      <c r="N73" s="3">
        <v>3333333</v>
      </c>
      <c r="O73" s="3">
        <v>10000000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1" t="s">
        <v>12</v>
      </c>
    </row>
    <row r="74" spans="1:21" x14ac:dyDescent="0.25">
      <c r="A74" s="1" t="s">
        <v>126</v>
      </c>
      <c r="B74" s="29" t="str">
        <f t="shared" si="4"/>
        <v>SUBPARTIDA</v>
      </c>
      <c r="C74" s="1" t="s">
        <v>127</v>
      </c>
      <c r="D74" s="1" t="s">
        <v>13</v>
      </c>
      <c r="E74" s="3">
        <v>13746666</v>
      </c>
      <c r="F74" s="3">
        <v>13746666</v>
      </c>
      <c r="G74" s="3">
        <v>0</v>
      </c>
      <c r="H74" s="3">
        <v>0</v>
      </c>
      <c r="I74" s="37">
        <f t="shared" si="5"/>
        <v>0</v>
      </c>
      <c r="J74" s="3">
        <v>0</v>
      </c>
      <c r="K74" s="3">
        <v>4131126</v>
      </c>
      <c r="L74" s="27">
        <f t="shared" si="6"/>
        <v>4131126</v>
      </c>
      <c r="M74" s="28">
        <f t="shared" si="7"/>
        <v>0.30051839478750703</v>
      </c>
      <c r="N74" s="3">
        <v>5858006</v>
      </c>
      <c r="O74" s="3">
        <v>9615540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1" t="s">
        <v>12</v>
      </c>
    </row>
    <row r="75" spans="1:21" x14ac:dyDescent="0.25">
      <c r="A75" s="1" t="s">
        <v>128</v>
      </c>
      <c r="B75" s="29" t="str">
        <f t="shared" si="4"/>
        <v>SUBPARTIDA</v>
      </c>
      <c r="C75" s="1" t="s">
        <v>129</v>
      </c>
      <c r="D75" s="1" t="s">
        <v>13</v>
      </c>
      <c r="E75" s="3">
        <v>0</v>
      </c>
      <c r="F75" s="3">
        <v>15001080</v>
      </c>
      <c r="G75" s="3">
        <v>0</v>
      </c>
      <c r="H75" s="3">
        <v>15000000.109999999</v>
      </c>
      <c r="I75" s="37">
        <f t="shared" si="5"/>
        <v>15000000.109999999</v>
      </c>
      <c r="J75" s="3">
        <v>0</v>
      </c>
      <c r="K75" s="3">
        <v>1079.8900000000001</v>
      </c>
      <c r="L75" s="27">
        <f t="shared" si="6"/>
        <v>15001080</v>
      </c>
      <c r="M75" s="28">
        <f t="shared" si="7"/>
        <v>7.1987483567849785E-5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15001080</v>
      </c>
      <c r="T75" s="3">
        <v>0</v>
      </c>
      <c r="U75" s="1" t="s">
        <v>12</v>
      </c>
    </row>
    <row r="76" spans="1:21" x14ac:dyDescent="0.25">
      <c r="A76" s="1" t="s">
        <v>130</v>
      </c>
      <c r="B76" s="29" t="str">
        <f t="shared" si="4"/>
        <v>SUBPARTIDA</v>
      </c>
      <c r="C76" s="1" t="s">
        <v>378</v>
      </c>
      <c r="D76" s="1" t="s">
        <v>13</v>
      </c>
      <c r="E76" s="3">
        <v>200000000</v>
      </c>
      <c r="F76" s="3">
        <v>184998920</v>
      </c>
      <c r="G76" s="3">
        <v>0</v>
      </c>
      <c r="H76" s="3">
        <v>0</v>
      </c>
      <c r="I76" s="37">
        <f t="shared" si="5"/>
        <v>0</v>
      </c>
      <c r="J76" s="3">
        <v>0</v>
      </c>
      <c r="K76" s="3">
        <v>0</v>
      </c>
      <c r="L76" s="27">
        <f t="shared" si="6"/>
        <v>0</v>
      </c>
      <c r="M76" s="28">
        <f t="shared" si="7"/>
        <v>0</v>
      </c>
      <c r="N76" s="3">
        <v>0</v>
      </c>
      <c r="O76" s="3">
        <v>184998920</v>
      </c>
      <c r="P76" s="3">
        <v>0</v>
      </c>
      <c r="Q76" s="3">
        <v>2094685</v>
      </c>
      <c r="R76" s="3">
        <v>0</v>
      </c>
      <c r="S76" s="3">
        <v>0</v>
      </c>
      <c r="T76" s="4">
        <v>-15001080</v>
      </c>
      <c r="U76" s="1" t="s">
        <v>12</v>
      </c>
    </row>
    <row r="77" spans="1:21" x14ac:dyDescent="0.25">
      <c r="A77" s="1" t="s">
        <v>14</v>
      </c>
      <c r="B77" s="29" t="str">
        <f t="shared" si="4"/>
        <v>PARTIDA</v>
      </c>
      <c r="C77" s="1" t="s">
        <v>15</v>
      </c>
      <c r="D77" s="1" t="s">
        <v>154</v>
      </c>
      <c r="E77" s="3">
        <v>0</v>
      </c>
      <c r="F77" s="3">
        <v>273438598.06999999</v>
      </c>
      <c r="G77" s="3">
        <v>0</v>
      </c>
      <c r="H77" s="3">
        <v>0</v>
      </c>
      <c r="I77" s="37">
        <f t="shared" si="5"/>
        <v>0</v>
      </c>
      <c r="J77" s="3">
        <v>0</v>
      </c>
      <c r="K77" s="3">
        <v>0</v>
      </c>
      <c r="L77" s="27">
        <f t="shared" si="6"/>
        <v>0</v>
      </c>
      <c r="M77" s="28">
        <f t="shared" si="7"/>
        <v>0</v>
      </c>
      <c r="N77" s="3">
        <v>273438598.06999999</v>
      </c>
      <c r="O77" s="3">
        <v>273438598.06999999</v>
      </c>
      <c r="P77" s="3">
        <v>0</v>
      </c>
      <c r="Q77" s="3">
        <v>0</v>
      </c>
      <c r="R77" s="3">
        <v>0</v>
      </c>
      <c r="S77" s="3">
        <v>273438598.06999999</v>
      </c>
      <c r="T77" s="3">
        <v>0</v>
      </c>
      <c r="U77" s="1" t="s">
        <v>155</v>
      </c>
    </row>
    <row r="78" spans="1:21" x14ac:dyDescent="0.25">
      <c r="A78" s="1" t="s">
        <v>156</v>
      </c>
      <c r="B78" s="29" t="str">
        <f t="shared" si="4"/>
        <v>SUBPARTIDA</v>
      </c>
      <c r="C78" s="1" t="s">
        <v>157</v>
      </c>
      <c r="D78" s="1" t="s">
        <v>154</v>
      </c>
      <c r="E78" s="3">
        <v>0</v>
      </c>
      <c r="F78" s="3">
        <v>85338007.319999993</v>
      </c>
      <c r="G78" s="3">
        <v>0</v>
      </c>
      <c r="H78" s="3">
        <v>0</v>
      </c>
      <c r="I78" s="37">
        <f t="shared" si="5"/>
        <v>0</v>
      </c>
      <c r="J78" s="3">
        <v>0</v>
      </c>
      <c r="K78" s="3">
        <v>0</v>
      </c>
      <c r="L78" s="27">
        <f t="shared" si="6"/>
        <v>0</v>
      </c>
      <c r="M78" s="28">
        <f t="shared" si="7"/>
        <v>0</v>
      </c>
      <c r="N78" s="3">
        <v>85338007.319999993</v>
      </c>
      <c r="O78" s="3">
        <v>85338007.319999993</v>
      </c>
      <c r="P78" s="3">
        <v>0</v>
      </c>
      <c r="Q78" s="3">
        <v>0</v>
      </c>
      <c r="R78" s="3">
        <v>0</v>
      </c>
      <c r="S78" s="3">
        <v>85338007.319999993</v>
      </c>
      <c r="T78" s="3">
        <v>0</v>
      </c>
      <c r="U78" s="1" t="s">
        <v>155</v>
      </c>
    </row>
    <row r="79" spans="1:21" x14ac:dyDescent="0.25">
      <c r="A79" s="1" t="s">
        <v>18</v>
      </c>
      <c r="B79" s="29" t="str">
        <f t="shared" si="4"/>
        <v>SUBPARTIDA</v>
      </c>
      <c r="C79" s="1" t="s">
        <v>19</v>
      </c>
      <c r="D79" s="1" t="s">
        <v>154</v>
      </c>
      <c r="E79" s="3">
        <v>0</v>
      </c>
      <c r="F79" s="3">
        <v>580000</v>
      </c>
      <c r="G79" s="3">
        <v>0</v>
      </c>
      <c r="H79" s="3">
        <v>0</v>
      </c>
      <c r="I79" s="37">
        <f t="shared" si="5"/>
        <v>0</v>
      </c>
      <c r="J79" s="3">
        <v>0</v>
      </c>
      <c r="K79" s="3">
        <v>0</v>
      </c>
      <c r="L79" s="27">
        <f t="shared" si="6"/>
        <v>0</v>
      </c>
      <c r="M79" s="28">
        <f t="shared" si="7"/>
        <v>0</v>
      </c>
      <c r="N79" s="3">
        <v>580000</v>
      </c>
      <c r="O79" s="3">
        <v>580000</v>
      </c>
      <c r="P79" s="3">
        <v>0</v>
      </c>
      <c r="Q79" s="3">
        <v>0</v>
      </c>
      <c r="R79" s="3">
        <v>0</v>
      </c>
      <c r="S79" s="3">
        <v>580000</v>
      </c>
      <c r="T79" s="3">
        <v>0</v>
      </c>
      <c r="U79" s="1" t="s">
        <v>155</v>
      </c>
    </row>
    <row r="80" spans="1:21" x14ac:dyDescent="0.25">
      <c r="A80" s="1" t="s">
        <v>20</v>
      </c>
      <c r="B80" s="29" t="str">
        <f t="shared" si="4"/>
        <v>SUBPARTIDA</v>
      </c>
      <c r="C80" s="1" t="s">
        <v>21</v>
      </c>
      <c r="D80" s="1" t="s">
        <v>154</v>
      </c>
      <c r="E80" s="3">
        <v>0</v>
      </c>
      <c r="F80" s="3">
        <v>19815092.129999999</v>
      </c>
      <c r="G80" s="3">
        <v>0</v>
      </c>
      <c r="H80" s="3">
        <v>0</v>
      </c>
      <c r="I80" s="37">
        <f t="shared" si="5"/>
        <v>0</v>
      </c>
      <c r="J80" s="3">
        <v>0</v>
      </c>
      <c r="K80" s="3">
        <v>0</v>
      </c>
      <c r="L80" s="27">
        <f t="shared" si="6"/>
        <v>0</v>
      </c>
      <c r="M80" s="28">
        <f t="shared" si="7"/>
        <v>0</v>
      </c>
      <c r="N80" s="3">
        <v>19815092.129999999</v>
      </c>
      <c r="O80" s="3">
        <v>19815092.129999999</v>
      </c>
      <c r="P80" s="3">
        <v>0</v>
      </c>
      <c r="Q80" s="3">
        <v>0</v>
      </c>
      <c r="R80" s="3">
        <v>0</v>
      </c>
      <c r="S80" s="3">
        <v>19815092.129999999</v>
      </c>
      <c r="T80" s="3">
        <v>0</v>
      </c>
      <c r="U80" s="1" t="s">
        <v>155</v>
      </c>
    </row>
    <row r="81" spans="1:21" x14ac:dyDescent="0.25">
      <c r="A81" s="1" t="s">
        <v>22</v>
      </c>
      <c r="B81" s="29" t="str">
        <f t="shared" si="4"/>
        <v>SUBPARTIDA</v>
      </c>
      <c r="C81" s="1" t="s">
        <v>23</v>
      </c>
      <c r="D81" s="1" t="s">
        <v>154</v>
      </c>
      <c r="E81" s="3">
        <v>0</v>
      </c>
      <c r="F81" s="3">
        <v>88436342.579999998</v>
      </c>
      <c r="G81" s="3">
        <v>0</v>
      </c>
      <c r="H81" s="3">
        <v>0</v>
      </c>
      <c r="I81" s="37">
        <f t="shared" si="5"/>
        <v>0</v>
      </c>
      <c r="J81" s="3">
        <v>0</v>
      </c>
      <c r="K81" s="3">
        <v>0</v>
      </c>
      <c r="L81" s="27">
        <f t="shared" si="6"/>
        <v>0</v>
      </c>
      <c r="M81" s="28">
        <f t="shared" si="7"/>
        <v>0</v>
      </c>
      <c r="N81" s="3">
        <v>88436342.579999998</v>
      </c>
      <c r="O81" s="3">
        <v>88436342.579999998</v>
      </c>
      <c r="P81" s="3">
        <v>0</v>
      </c>
      <c r="Q81" s="3">
        <v>0</v>
      </c>
      <c r="R81" s="3">
        <v>0</v>
      </c>
      <c r="S81" s="3">
        <v>88436342.579999998</v>
      </c>
      <c r="T81" s="3">
        <v>0</v>
      </c>
      <c r="U81" s="1" t="s">
        <v>155</v>
      </c>
    </row>
    <row r="82" spans="1:21" x14ac:dyDescent="0.25">
      <c r="A82" s="1" t="s">
        <v>24</v>
      </c>
      <c r="B82" s="29" t="str">
        <f t="shared" si="4"/>
        <v>SUBPARTIDA</v>
      </c>
      <c r="C82" s="1" t="s">
        <v>25</v>
      </c>
      <c r="D82" s="1" t="s">
        <v>154</v>
      </c>
      <c r="E82" s="3">
        <v>0</v>
      </c>
      <c r="F82" s="3">
        <v>18874129.07</v>
      </c>
      <c r="G82" s="3">
        <v>0</v>
      </c>
      <c r="H82" s="3">
        <v>0</v>
      </c>
      <c r="I82" s="37">
        <f t="shared" si="5"/>
        <v>0</v>
      </c>
      <c r="J82" s="3">
        <v>0</v>
      </c>
      <c r="K82" s="3">
        <v>0</v>
      </c>
      <c r="L82" s="27">
        <f t="shared" si="6"/>
        <v>0</v>
      </c>
      <c r="M82" s="28">
        <f t="shared" si="7"/>
        <v>0</v>
      </c>
      <c r="N82" s="3">
        <v>18874129.07</v>
      </c>
      <c r="O82" s="3">
        <v>18874129.07</v>
      </c>
      <c r="P82" s="3">
        <v>0</v>
      </c>
      <c r="Q82" s="3">
        <v>0</v>
      </c>
      <c r="R82" s="3">
        <v>0</v>
      </c>
      <c r="S82" s="3">
        <v>18874129.07</v>
      </c>
      <c r="T82" s="3">
        <v>0</v>
      </c>
      <c r="U82" s="1" t="s">
        <v>155</v>
      </c>
    </row>
    <row r="83" spans="1:21" x14ac:dyDescent="0.25">
      <c r="A83" s="1" t="s">
        <v>26</v>
      </c>
      <c r="B83" s="29" t="str">
        <f t="shared" si="4"/>
        <v>SUBPARTIDA</v>
      </c>
      <c r="C83" s="1" t="s">
        <v>27</v>
      </c>
      <c r="D83" s="1" t="s">
        <v>154</v>
      </c>
      <c r="E83" s="3">
        <v>0</v>
      </c>
      <c r="F83" s="3">
        <v>12221694.67</v>
      </c>
      <c r="G83" s="3">
        <v>0</v>
      </c>
      <c r="H83" s="3">
        <v>0</v>
      </c>
      <c r="I83" s="37">
        <f t="shared" si="5"/>
        <v>0</v>
      </c>
      <c r="J83" s="3">
        <v>0</v>
      </c>
      <c r="K83" s="3">
        <v>0</v>
      </c>
      <c r="L83" s="27">
        <f t="shared" si="6"/>
        <v>0</v>
      </c>
      <c r="M83" s="28">
        <f t="shared" si="7"/>
        <v>0</v>
      </c>
      <c r="N83" s="3">
        <v>12221694.67</v>
      </c>
      <c r="O83" s="3">
        <v>12221694.67</v>
      </c>
      <c r="P83" s="3">
        <v>0</v>
      </c>
      <c r="Q83" s="3">
        <v>0</v>
      </c>
      <c r="R83" s="3">
        <v>0</v>
      </c>
      <c r="S83" s="3">
        <v>12221694.67</v>
      </c>
      <c r="T83" s="3">
        <v>0</v>
      </c>
      <c r="U83" s="1" t="s">
        <v>155</v>
      </c>
    </row>
    <row r="84" spans="1:21" x14ac:dyDescent="0.25">
      <c r="A84" s="1" t="s">
        <v>28</v>
      </c>
      <c r="B84" s="29" t="str">
        <f t="shared" si="4"/>
        <v>SUBPARTIDA</v>
      </c>
      <c r="C84" s="1" t="s">
        <v>29</v>
      </c>
      <c r="D84" s="1" t="s">
        <v>154</v>
      </c>
      <c r="E84" s="3">
        <v>0</v>
      </c>
      <c r="F84" s="3">
        <v>9922032.0399999991</v>
      </c>
      <c r="G84" s="3">
        <v>0</v>
      </c>
      <c r="H84" s="3">
        <v>0</v>
      </c>
      <c r="I84" s="37">
        <f t="shared" si="5"/>
        <v>0</v>
      </c>
      <c r="J84" s="3">
        <v>0</v>
      </c>
      <c r="K84" s="3">
        <v>0</v>
      </c>
      <c r="L84" s="27">
        <f t="shared" si="6"/>
        <v>0</v>
      </c>
      <c r="M84" s="28">
        <f t="shared" si="7"/>
        <v>0</v>
      </c>
      <c r="N84" s="3">
        <v>9922032.0399999991</v>
      </c>
      <c r="O84" s="3">
        <v>9922032.0399999991</v>
      </c>
      <c r="P84" s="3">
        <v>0</v>
      </c>
      <c r="Q84" s="3">
        <v>0</v>
      </c>
      <c r="R84" s="3">
        <v>0</v>
      </c>
      <c r="S84" s="3">
        <v>9922032.0399999991</v>
      </c>
      <c r="T84" s="3">
        <v>0</v>
      </c>
      <c r="U84" s="1" t="s">
        <v>155</v>
      </c>
    </row>
    <row r="85" spans="1:21" x14ac:dyDescent="0.25">
      <c r="A85" s="1" t="s">
        <v>158</v>
      </c>
      <c r="B85" s="29" t="str">
        <f t="shared" si="4"/>
        <v>SUBPARTIDA</v>
      </c>
      <c r="C85" s="1" t="s">
        <v>159</v>
      </c>
      <c r="D85" s="1" t="s">
        <v>154</v>
      </c>
      <c r="E85" s="3">
        <v>0</v>
      </c>
      <c r="F85" s="3">
        <v>18994406.329999998</v>
      </c>
      <c r="G85" s="3">
        <v>0</v>
      </c>
      <c r="H85" s="3">
        <v>0</v>
      </c>
      <c r="I85" s="37">
        <f t="shared" si="5"/>
        <v>0</v>
      </c>
      <c r="J85" s="3">
        <v>0</v>
      </c>
      <c r="K85" s="3">
        <v>0</v>
      </c>
      <c r="L85" s="27">
        <f t="shared" si="6"/>
        <v>0</v>
      </c>
      <c r="M85" s="28">
        <f t="shared" si="7"/>
        <v>0</v>
      </c>
      <c r="N85" s="3">
        <v>18994406.329999998</v>
      </c>
      <c r="O85" s="3">
        <v>18994406.329999998</v>
      </c>
      <c r="P85" s="3">
        <v>0</v>
      </c>
      <c r="Q85" s="3">
        <v>0</v>
      </c>
      <c r="R85" s="3">
        <v>0</v>
      </c>
      <c r="S85" s="3">
        <v>18994406.329999998</v>
      </c>
      <c r="T85" s="3">
        <v>0</v>
      </c>
      <c r="U85" s="1" t="s">
        <v>155</v>
      </c>
    </row>
    <row r="86" spans="1:21" x14ac:dyDescent="0.25">
      <c r="A86" s="1" t="s">
        <v>160</v>
      </c>
      <c r="B86" s="29" t="str">
        <f t="shared" si="4"/>
        <v>SUBPARTIDA</v>
      </c>
      <c r="C86" s="1" t="s">
        <v>161</v>
      </c>
      <c r="D86" s="1" t="s">
        <v>154</v>
      </c>
      <c r="E86" s="3">
        <v>0</v>
      </c>
      <c r="F86" s="3">
        <v>1030780.77</v>
      </c>
      <c r="G86" s="3">
        <v>0</v>
      </c>
      <c r="H86" s="3">
        <v>0</v>
      </c>
      <c r="I86" s="37">
        <f t="shared" si="5"/>
        <v>0</v>
      </c>
      <c r="J86" s="3">
        <v>0</v>
      </c>
      <c r="K86" s="3">
        <v>0</v>
      </c>
      <c r="L86" s="27">
        <f t="shared" si="6"/>
        <v>0</v>
      </c>
      <c r="M86" s="28">
        <f t="shared" si="7"/>
        <v>0</v>
      </c>
      <c r="N86" s="3">
        <v>1030780.77</v>
      </c>
      <c r="O86" s="3">
        <v>1030780.77</v>
      </c>
      <c r="P86" s="3">
        <v>0</v>
      </c>
      <c r="Q86" s="3">
        <v>0</v>
      </c>
      <c r="R86" s="3">
        <v>0</v>
      </c>
      <c r="S86" s="3">
        <v>1030780.77</v>
      </c>
      <c r="T86" s="3">
        <v>0</v>
      </c>
      <c r="U86" s="1" t="s">
        <v>155</v>
      </c>
    </row>
    <row r="87" spans="1:21" x14ac:dyDescent="0.25">
      <c r="A87" s="1" t="s">
        <v>162</v>
      </c>
      <c r="B87" s="29" t="str">
        <f t="shared" si="4"/>
        <v>SUBPARTIDA</v>
      </c>
      <c r="C87" s="1" t="s">
        <v>163</v>
      </c>
      <c r="D87" s="1" t="s">
        <v>154</v>
      </c>
      <c r="E87" s="3">
        <v>0</v>
      </c>
      <c r="F87" s="3">
        <v>9449329.1600000001</v>
      </c>
      <c r="G87" s="3">
        <v>0</v>
      </c>
      <c r="H87" s="3">
        <v>0</v>
      </c>
      <c r="I87" s="37">
        <f t="shared" si="5"/>
        <v>0</v>
      </c>
      <c r="J87" s="3">
        <v>0</v>
      </c>
      <c r="K87" s="3">
        <v>0</v>
      </c>
      <c r="L87" s="27">
        <f t="shared" si="6"/>
        <v>0</v>
      </c>
      <c r="M87" s="28">
        <f t="shared" si="7"/>
        <v>0</v>
      </c>
      <c r="N87" s="3">
        <v>9449329.1600000001</v>
      </c>
      <c r="O87" s="3">
        <v>9449329.1600000001</v>
      </c>
      <c r="P87" s="3">
        <v>0</v>
      </c>
      <c r="Q87" s="3">
        <v>0</v>
      </c>
      <c r="R87" s="3">
        <v>0</v>
      </c>
      <c r="S87" s="3">
        <v>9449329.1600000001</v>
      </c>
      <c r="T87" s="3">
        <v>0</v>
      </c>
      <c r="U87" s="1" t="s">
        <v>155</v>
      </c>
    </row>
    <row r="88" spans="1:21" x14ac:dyDescent="0.25">
      <c r="A88" s="1" t="s">
        <v>164</v>
      </c>
      <c r="B88" s="29" t="str">
        <f t="shared" si="4"/>
        <v>SUBPARTIDA</v>
      </c>
      <c r="C88" s="1" t="s">
        <v>165</v>
      </c>
      <c r="D88" s="1" t="s">
        <v>154</v>
      </c>
      <c r="E88" s="3">
        <v>0</v>
      </c>
      <c r="F88" s="3">
        <v>1666940.38</v>
      </c>
      <c r="G88" s="3">
        <v>0</v>
      </c>
      <c r="H88" s="3">
        <v>0</v>
      </c>
      <c r="I88" s="37">
        <f t="shared" si="5"/>
        <v>0</v>
      </c>
      <c r="J88" s="3">
        <v>0</v>
      </c>
      <c r="K88" s="3">
        <v>0</v>
      </c>
      <c r="L88" s="27">
        <f t="shared" si="6"/>
        <v>0</v>
      </c>
      <c r="M88" s="28">
        <f t="shared" si="7"/>
        <v>0</v>
      </c>
      <c r="N88" s="3">
        <v>1666940.38</v>
      </c>
      <c r="O88" s="3">
        <v>1666940.38</v>
      </c>
      <c r="P88" s="3">
        <v>0</v>
      </c>
      <c r="Q88" s="3">
        <v>0</v>
      </c>
      <c r="R88" s="3">
        <v>0</v>
      </c>
      <c r="S88" s="3">
        <v>1666940.38</v>
      </c>
      <c r="T88" s="3">
        <v>0</v>
      </c>
      <c r="U88" s="1" t="s">
        <v>155</v>
      </c>
    </row>
    <row r="89" spans="1:21" x14ac:dyDescent="0.25">
      <c r="A89" s="1" t="s">
        <v>166</v>
      </c>
      <c r="B89" s="29" t="str">
        <f t="shared" si="4"/>
        <v>SUBPARTIDA</v>
      </c>
      <c r="C89" s="1" t="s">
        <v>167</v>
      </c>
      <c r="D89" s="1" t="s">
        <v>154</v>
      </c>
      <c r="E89" s="3">
        <v>0</v>
      </c>
      <c r="F89" s="3">
        <v>7109843.6200000001</v>
      </c>
      <c r="G89" s="3">
        <v>0</v>
      </c>
      <c r="H89" s="3">
        <v>0</v>
      </c>
      <c r="I89" s="37">
        <f t="shared" si="5"/>
        <v>0</v>
      </c>
      <c r="J89" s="3">
        <v>0</v>
      </c>
      <c r="K89" s="3">
        <v>0</v>
      </c>
      <c r="L89" s="27">
        <f t="shared" si="6"/>
        <v>0</v>
      </c>
      <c r="M89" s="28">
        <f t="shared" si="7"/>
        <v>0</v>
      </c>
      <c r="N89" s="3">
        <v>7109843.6200000001</v>
      </c>
      <c r="O89" s="3">
        <v>7109843.6200000001</v>
      </c>
      <c r="P89" s="3">
        <v>0</v>
      </c>
      <c r="Q89" s="3">
        <v>0</v>
      </c>
      <c r="R89" s="3">
        <v>0</v>
      </c>
      <c r="S89" s="3">
        <v>7109843.6200000001</v>
      </c>
      <c r="T89" s="3">
        <v>0</v>
      </c>
      <c r="U89" s="1" t="s">
        <v>155</v>
      </c>
    </row>
    <row r="90" spans="1:21" x14ac:dyDescent="0.25">
      <c r="A90" s="1" t="s">
        <v>42</v>
      </c>
      <c r="B90" s="29" t="str">
        <f t="shared" si="4"/>
        <v>PARTIDA</v>
      </c>
      <c r="C90" s="1" t="s">
        <v>43</v>
      </c>
      <c r="D90" s="1" t="s">
        <v>154</v>
      </c>
      <c r="E90" s="3">
        <v>0</v>
      </c>
      <c r="F90" s="3">
        <v>59110150.950000003</v>
      </c>
      <c r="G90" s="3">
        <v>0</v>
      </c>
      <c r="H90" s="3">
        <v>0</v>
      </c>
      <c r="I90" s="37">
        <f t="shared" si="5"/>
        <v>0</v>
      </c>
      <c r="J90" s="3">
        <v>0</v>
      </c>
      <c r="K90" s="3">
        <v>0</v>
      </c>
      <c r="L90" s="27">
        <f t="shared" si="6"/>
        <v>0</v>
      </c>
      <c r="M90" s="28">
        <f t="shared" si="7"/>
        <v>0</v>
      </c>
      <c r="N90" s="3">
        <v>59110150.950000003</v>
      </c>
      <c r="O90" s="3">
        <v>59110150.950000003</v>
      </c>
      <c r="P90" s="3">
        <v>0</v>
      </c>
      <c r="Q90" s="3">
        <v>0</v>
      </c>
      <c r="R90" s="3">
        <v>0</v>
      </c>
      <c r="S90" s="3">
        <v>59110150.950000003</v>
      </c>
      <c r="T90" s="3">
        <v>0</v>
      </c>
      <c r="U90" s="1" t="s">
        <v>155</v>
      </c>
    </row>
    <row r="91" spans="1:21" x14ac:dyDescent="0.25">
      <c r="A91" s="1" t="s">
        <v>56</v>
      </c>
      <c r="B91" s="29" t="str">
        <f t="shared" si="4"/>
        <v>SUBPARTIDA</v>
      </c>
      <c r="C91" s="1" t="s">
        <v>57</v>
      </c>
      <c r="D91" s="1" t="s">
        <v>154</v>
      </c>
      <c r="E91" s="3">
        <v>0</v>
      </c>
      <c r="F91" s="3">
        <v>2500000</v>
      </c>
      <c r="G91" s="3">
        <v>0</v>
      </c>
      <c r="H91" s="3">
        <v>0</v>
      </c>
      <c r="I91" s="37">
        <f t="shared" si="5"/>
        <v>0</v>
      </c>
      <c r="J91" s="3">
        <v>0</v>
      </c>
      <c r="K91" s="3">
        <v>0</v>
      </c>
      <c r="L91" s="27">
        <f t="shared" si="6"/>
        <v>0</v>
      </c>
      <c r="M91" s="28">
        <f t="shared" si="7"/>
        <v>0</v>
      </c>
      <c r="N91" s="3">
        <v>2500000</v>
      </c>
      <c r="O91" s="3">
        <v>2500000</v>
      </c>
      <c r="P91" s="3">
        <v>0</v>
      </c>
      <c r="Q91" s="3">
        <v>0</v>
      </c>
      <c r="R91" s="3">
        <v>0</v>
      </c>
      <c r="S91" s="3">
        <v>2500000</v>
      </c>
      <c r="T91" s="3">
        <v>0</v>
      </c>
      <c r="U91" s="1" t="s">
        <v>155</v>
      </c>
    </row>
    <row r="92" spans="1:21" x14ac:dyDescent="0.25">
      <c r="A92" s="1" t="s">
        <v>64</v>
      </c>
      <c r="B92" s="29" t="str">
        <f t="shared" si="4"/>
        <v>SUBPARTIDA</v>
      </c>
      <c r="C92" s="1" t="s">
        <v>65</v>
      </c>
      <c r="D92" s="1" t="s">
        <v>154</v>
      </c>
      <c r="E92" s="3">
        <v>0</v>
      </c>
      <c r="F92" s="3">
        <v>55445150.950000003</v>
      </c>
      <c r="G92" s="3">
        <v>0</v>
      </c>
      <c r="H92" s="3">
        <v>0</v>
      </c>
      <c r="I92" s="37">
        <f t="shared" si="5"/>
        <v>0</v>
      </c>
      <c r="J92" s="3">
        <v>0</v>
      </c>
      <c r="K92" s="3">
        <v>0</v>
      </c>
      <c r="L92" s="27">
        <f t="shared" si="6"/>
        <v>0</v>
      </c>
      <c r="M92" s="28">
        <f t="shared" si="7"/>
        <v>0</v>
      </c>
      <c r="N92" s="3">
        <v>55445150.950000003</v>
      </c>
      <c r="O92" s="3">
        <v>55445150.950000003</v>
      </c>
      <c r="P92" s="3">
        <v>0</v>
      </c>
      <c r="Q92" s="3">
        <v>0</v>
      </c>
      <c r="R92" s="3">
        <v>0</v>
      </c>
      <c r="S92" s="3">
        <v>55445150.950000003</v>
      </c>
      <c r="T92" s="3">
        <v>0</v>
      </c>
      <c r="U92" s="1" t="s">
        <v>155</v>
      </c>
    </row>
    <row r="93" spans="1:21" x14ac:dyDescent="0.25">
      <c r="A93" s="1" t="s">
        <v>74</v>
      </c>
      <c r="B93" s="29" t="str">
        <f t="shared" si="4"/>
        <v>SUBPARTIDA</v>
      </c>
      <c r="C93" s="1" t="s">
        <v>75</v>
      </c>
      <c r="D93" s="1" t="s">
        <v>154</v>
      </c>
      <c r="E93" s="3">
        <v>0</v>
      </c>
      <c r="F93" s="3">
        <v>1165000</v>
      </c>
      <c r="G93" s="3">
        <v>0</v>
      </c>
      <c r="H93" s="3">
        <v>0</v>
      </c>
      <c r="I93" s="37">
        <f t="shared" si="5"/>
        <v>0</v>
      </c>
      <c r="J93" s="3">
        <v>0</v>
      </c>
      <c r="K93" s="3">
        <v>0</v>
      </c>
      <c r="L93" s="27">
        <f t="shared" si="6"/>
        <v>0</v>
      </c>
      <c r="M93" s="28">
        <f t="shared" si="7"/>
        <v>0</v>
      </c>
      <c r="N93" s="3">
        <v>1165000</v>
      </c>
      <c r="O93" s="3">
        <v>1165000</v>
      </c>
      <c r="P93" s="3">
        <v>0</v>
      </c>
      <c r="Q93" s="3">
        <v>0</v>
      </c>
      <c r="R93" s="3">
        <v>0</v>
      </c>
      <c r="S93" s="3">
        <v>1165000</v>
      </c>
      <c r="T93" s="3">
        <v>0</v>
      </c>
      <c r="U93" s="1" t="s">
        <v>155</v>
      </c>
    </row>
    <row r="94" spans="1:21" x14ac:dyDescent="0.25">
      <c r="A94" s="1" t="s">
        <v>108</v>
      </c>
      <c r="B94" s="29" t="str">
        <f t="shared" si="4"/>
        <v>PARTIDA</v>
      </c>
      <c r="C94" s="1" t="s">
        <v>109</v>
      </c>
      <c r="D94" s="1" t="s">
        <v>154</v>
      </c>
      <c r="E94" s="3">
        <v>0</v>
      </c>
      <c r="F94" s="3">
        <v>28752799.57</v>
      </c>
      <c r="G94" s="3">
        <v>0</v>
      </c>
      <c r="H94" s="3">
        <v>0</v>
      </c>
      <c r="I94" s="37">
        <f t="shared" si="5"/>
        <v>0</v>
      </c>
      <c r="J94" s="3">
        <v>0</v>
      </c>
      <c r="K94" s="3">
        <v>0</v>
      </c>
      <c r="L94" s="27">
        <f t="shared" si="6"/>
        <v>0</v>
      </c>
      <c r="M94" s="28">
        <f t="shared" si="7"/>
        <v>0</v>
      </c>
      <c r="N94" s="3">
        <v>28752799.57</v>
      </c>
      <c r="O94" s="3">
        <v>28752799.57</v>
      </c>
      <c r="P94" s="3">
        <v>0</v>
      </c>
      <c r="Q94" s="3">
        <v>0</v>
      </c>
      <c r="R94" s="3">
        <v>0</v>
      </c>
      <c r="S94" s="3">
        <v>28752799.57</v>
      </c>
      <c r="T94" s="3">
        <v>0</v>
      </c>
      <c r="U94" s="1" t="s">
        <v>155</v>
      </c>
    </row>
    <row r="95" spans="1:21" x14ac:dyDescent="0.25">
      <c r="A95" s="1" t="s">
        <v>124</v>
      </c>
      <c r="B95" s="29" t="str">
        <f t="shared" si="4"/>
        <v>SUBPARTIDA</v>
      </c>
      <c r="C95" s="1" t="s">
        <v>125</v>
      </c>
      <c r="D95" s="1" t="s">
        <v>154</v>
      </c>
      <c r="E95" s="3">
        <v>0</v>
      </c>
      <c r="F95" s="3">
        <v>25509404.57</v>
      </c>
      <c r="G95" s="3">
        <v>0</v>
      </c>
      <c r="H95" s="3">
        <v>0</v>
      </c>
      <c r="I95" s="37">
        <f t="shared" si="5"/>
        <v>0</v>
      </c>
      <c r="J95" s="3">
        <v>0</v>
      </c>
      <c r="K95" s="3">
        <v>0</v>
      </c>
      <c r="L95" s="27">
        <f t="shared" si="6"/>
        <v>0</v>
      </c>
      <c r="M95" s="28">
        <f t="shared" si="7"/>
        <v>0</v>
      </c>
      <c r="N95" s="3">
        <v>25509404.57</v>
      </c>
      <c r="O95" s="3">
        <v>25509404.57</v>
      </c>
      <c r="P95" s="3">
        <v>0</v>
      </c>
      <c r="Q95" s="3">
        <v>0</v>
      </c>
      <c r="R95" s="3">
        <v>0</v>
      </c>
      <c r="S95" s="3">
        <v>25509404.57</v>
      </c>
      <c r="T95" s="3">
        <v>0</v>
      </c>
      <c r="U95" s="1" t="s">
        <v>155</v>
      </c>
    </row>
    <row r="96" spans="1:21" x14ac:dyDescent="0.25">
      <c r="A96" s="1" t="s">
        <v>126</v>
      </c>
      <c r="B96" s="29" t="str">
        <f t="shared" si="4"/>
        <v>SUBPARTIDA</v>
      </c>
      <c r="C96" s="1" t="s">
        <v>127</v>
      </c>
      <c r="D96" s="1" t="s">
        <v>154</v>
      </c>
      <c r="E96" s="3">
        <v>0</v>
      </c>
      <c r="F96" s="3">
        <v>3243395</v>
      </c>
      <c r="G96" s="3">
        <v>0</v>
      </c>
      <c r="H96" s="3">
        <v>0</v>
      </c>
      <c r="I96" s="37">
        <f t="shared" si="5"/>
        <v>0</v>
      </c>
      <c r="J96" s="3">
        <v>0</v>
      </c>
      <c r="K96" s="3">
        <v>0</v>
      </c>
      <c r="L96" s="27">
        <f t="shared" si="6"/>
        <v>0</v>
      </c>
      <c r="M96" s="28">
        <f t="shared" si="7"/>
        <v>0</v>
      </c>
      <c r="N96" s="3">
        <v>3243395</v>
      </c>
      <c r="O96" s="3">
        <v>3243395</v>
      </c>
      <c r="P96" s="3">
        <v>0</v>
      </c>
      <c r="Q96" s="3">
        <v>0</v>
      </c>
      <c r="R96" s="3">
        <v>0</v>
      </c>
      <c r="S96" s="3">
        <v>3243395</v>
      </c>
      <c r="T96" s="3">
        <v>0</v>
      </c>
      <c r="U96" s="1" t="s">
        <v>155</v>
      </c>
    </row>
    <row r="97" spans="1:21" x14ac:dyDescent="0.25">
      <c r="A97" s="1" t="s">
        <v>168</v>
      </c>
      <c r="B97" s="29" t="str">
        <f t="shared" si="4"/>
        <v>PARTIDA</v>
      </c>
      <c r="C97" s="1" t="s">
        <v>169</v>
      </c>
      <c r="D97" s="1" t="s">
        <v>154</v>
      </c>
      <c r="E97" s="3">
        <v>0</v>
      </c>
      <c r="F97" s="3">
        <v>2104157020.9000001</v>
      </c>
      <c r="G97" s="3">
        <v>0</v>
      </c>
      <c r="H97" s="3">
        <v>710868049.22000003</v>
      </c>
      <c r="I97" s="37">
        <f t="shared" si="5"/>
        <v>710868049.22000003</v>
      </c>
      <c r="J97" s="3">
        <v>0</v>
      </c>
      <c r="K97" s="3">
        <v>0</v>
      </c>
      <c r="L97" s="27">
        <f t="shared" si="6"/>
        <v>710868049.22000003</v>
      </c>
      <c r="M97" s="28">
        <f t="shared" si="7"/>
        <v>0</v>
      </c>
      <c r="N97" s="3">
        <v>1393288971.6800001</v>
      </c>
      <c r="O97" s="3">
        <v>1393288971.6800001</v>
      </c>
      <c r="P97" s="3">
        <v>0</v>
      </c>
      <c r="Q97" s="3">
        <v>0</v>
      </c>
      <c r="R97" s="3">
        <v>0</v>
      </c>
      <c r="S97" s="3">
        <v>2104157020.9000001</v>
      </c>
      <c r="T97" s="3">
        <v>0</v>
      </c>
      <c r="U97" s="1" t="s">
        <v>155</v>
      </c>
    </row>
    <row r="98" spans="1:21" x14ac:dyDescent="0.25">
      <c r="A98" s="1" t="s">
        <v>170</v>
      </c>
      <c r="B98" s="29" t="str">
        <f t="shared" si="4"/>
        <v>SUBPARTIDA</v>
      </c>
      <c r="C98" s="1" t="s">
        <v>171</v>
      </c>
      <c r="D98" s="1" t="s">
        <v>154</v>
      </c>
      <c r="E98" s="3">
        <v>0</v>
      </c>
      <c r="F98" s="3">
        <v>1750274.82</v>
      </c>
      <c r="G98" s="3">
        <v>0</v>
      </c>
      <c r="H98" s="3">
        <v>0</v>
      </c>
      <c r="I98" s="37">
        <f t="shared" si="5"/>
        <v>0</v>
      </c>
      <c r="J98" s="3">
        <v>0</v>
      </c>
      <c r="K98" s="3">
        <v>0</v>
      </c>
      <c r="L98" s="27">
        <f t="shared" si="6"/>
        <v>0</v>
      </c>
      <c r="M98" s="28">
        <f t="shared" si="7"/>
        <v>0</v>
      </c>
      <c r="N98" s="3">
        <v>1750274.82</v>
      </c>
      <c r="O98" s="3">
        <v>1750274.82</v>
      </c>
      <c r="P98" s="3">
        <v>0</v>
      </c>
      <c r="Q98" s="3">
        <v>0</v>
      </c>
      <c r="R98" s="3">
        <v>0</v>
      </c>
      <c r="S98" s="3">
        <v>1750274.82</v>
      </c>
      <c r="T98" s="3">
        <v>0</v>
      </c>
      <c r="U98" s="1" t="s">
        <v>155</v>
      </c>
    </row>
    <row r="99" spans="1:21" x14ac:dyDescent="0.25">
      <c r="A99" s="1" t="s">
        <v>172</v>
      </c>
      <c r="B99" s="29" t="str">
        <f t="shared" si="4"/>
        <v>SUBPARTIDA</v>
      </c>
      <c r="C99" s="1" t="s">
        <v>173</v>
      </c>
      <c r="D99" s="1" t="s">
        <v>154</v>
      </c>
      <c r="E99" s="3">
        <v>0</v>
      </c>
      <c r="F99" s="3">
        <v>515521.52</v>
      </c>
      <c r="G99" s="3">
        <v>0</v>
      </c>
      <c r="H99" s="3">
        <v>0</v>
      </c>
      <c r="I99" s="37">
        <f t="shared" si="5"/>
        <v>0</v>
      </c>
      <c r="J99" s="3">
        <v>0</v>
      </c>
      <c r="K99" s="3">
        <v>0</v>
      </c>
      <c r="L99" s="27">
        <f t="shared" si="6"/>
        <v>0</v>
      </c>
      <c r="M99" s="28">
        <f t="shared" si="7"/>
        <v>0</v>
      </c>
      <c r="N99" s="3">
        <v>515521.52</v>
      </c>
      <c r="O99" s="3">
        <v>515521.52</v>
      </c>
      <c r="P99" s="3">
        <v>0</v>
      </c>
      <c r="Q99" s="3">
        <v>0</v>
      </c>
      <c r="R99" s="3">
        <v>0</v>
      </c>
      <c r="S99" s="3">
        <v>515521.52</v>
      </c>
      <c r="T99" s="3">
        <v>0</v>
      </c>
      <c r="U99" s="1" t="s">
        <v>155</v>
      </c>
    </row>
    <row r="100" spans="1:21" x14ac:dyDescent="0.25">
      <c r="A100" s="1" t="s">
        <v>174</v>
      </c>
      <c r="B100" s="29" t="str">
        <f t="shared" si="4"/>
        <v>SUBPARTIDA</v>
      </c>
      <c r="C100" s="1" t="s">
        <v>175</v>
      </c>
      <c r="D100" s="1" t="s">
        <v>154</v>
      </c>
      <c r="E100" s="3">
        <v>0</v>
      </c>
      <c r="F100" s="3">
        <v>857852208.39999998</v>
      </c>
      <c r="G100" s="3">
        <v>0</v>
      </c>
      <c r="H100" s="3">
        <v>55680311.210000001</v>
      </c>
      <c r="I100" s="37">
        <f t="shared" si="5"/>
        <v>55680311.210000001</v>
      </c>
      <c r="J100" s="3">
        <v>0</v>
      </c>
      <c r="K100" s="3">
        <v>0</v>
      </c>
      <c r="L100" s="27">
        <f t="shared" si="6"/>
        <v>55680311.210000001</v>
      </c>
      <c r="M100" s="28">
        <f t="shared" si="7"/>
        <v>0</v>
      </c>
      <c r="N100" s="3">
        <v>802171897.19000006</v>
      </c>
      <c r="O100" s="3">
        <v>802171897.19000006</v>
      </c>
      <c r="P100" s="3">
        <v>0</v>
      </c>
      <c r="Q100" s="3">
        <v>0</v>
      </c>
      <c r="R100" s="3">
        <v>0</v>
      </c>
      <c r="S100" s="3">
        <v>857852208.39999998</v>
      </c>
      <c r="T100" s="3">
        <v>0</v>
      </c>
      <c r="U100" s="1" t="s">
        <v>155</v>
      </c>
    </row>
    <row r="101" spans="1:21" x14ac:dyDescent="0.25">
      <c r="A101" s="1" t="s">
        <v>176</v>
      </c>
      <c r="B101" s="29" t="str">
        <f t="shared" si="4"/>
        <v>SUBPARTIDA</v>
      </c>
      <c r="C101" s="1" t="s">
        <v>177</v>
      </c>
      <c r="D101" s="1" t="s">
        <v>154</v>
      </c>
      <c r="E101" s="3">
        <v>0</v>
      </c>
      <c r="F101" s="3">
        <v>412883526.22000003</v>
      </c>
      <c r="G101" s="3">
        <v>0</v>
      </c>
      <c r="H101" s="3">
        <v>147246781.08000001</v>
      </c>
      <c r="I101" s="37">
        <f t="shared" si="5"/>
        <v>147246781.08000001</v>
      </c>
      <c r="J101" s="3">
        <v>0</v>
      </c>
      <c r="K101" s="3">
        <v>0</v>
      </c>
      <c r="L101" s="27">
        <f t="shared" si="6"/>
        <v>147246781.08000001</v>
      </c>
      <c r="M101" s="28">
        <f t="shared" si="7"/>
        <v>0</v>
      </c>
      <c r="N101" s="3">
        <v>265636745.13999999</v>
      </c>
      <c r="O101" s="3">
        <v>265636745.13999999</v>
      </c>
      <c r="P101" s="3">
        <v>0</v>
      </c>
      <c r="Q101" s="3">
        <v>0</v>
      </c>
      <c r="R101" s="3">
        <v>0</v>
      </c>
      <c r="S101" s="3">
        <v>412883526.22000003</v>
      </c>
      <c r="T101" s="3">
        <v>0</v>
      </c>
      <c r="U101" s="1" t="s">
        <v>155</v>
      </c>
    </row>
    <row r="102" spans="1:21" x14ac:dyDescent="0.25">
      <c r="A102" s="1" t="s">
        <v>178</v>
      </c>
      <c r="B102" s="29" t="str">
        <f t="shared" si="4"/>
        <v>SUBPARTIDA</v>
      </c>
      <c r="C102" s="1" t="s">
        <v>179</v>
      </c>
      <c r="D102" s="1" t="s">
        <v>154</v>
      </c>
      <c r="E102" s="3">
        <v>0</v>
      </c>
      <c r="F102" s="3">
        <v>831155489.94000006</v>
      </c>
      <c r="G102" s="3">
        <v>0</v>
      </c>
      <c r="H102" s="3">
        <v>507940956.93000001</v>
      </c>
      <c r="I102" s="37">
        <f t="shared" si="5"/>
        <v>507940956.93000001</v>
      </c>
      <c r="J102" s="3">
        <v>0</v>
      </c>
      <c r="K102" s="3">
        <v>0</v>
      </c>
      <c r="L102" s="27">
        <f t="shared" si="6"/>
        <v>507940956.93000001</v>
      </c>
      <c r="M102" s="28">
        <f t="shared" si="7"/>
        <v>0</v>
      </c>
      <c r="N102" s="3">
        <v>323214533.00999999</v>
      </c>
      <c r="O102" s="3">
        <v>323214533.00999999</v>
      </c>
      <c r="P102" s="3">
        <v>0</v>
      </c>
      <c r="Q102" s="3">
        <v>0</v>
      </c>
      <c r="R102" s="3">
        <v>0</v>
      </c>
      <c r="S102" s="3">
        <v>831155489.94000006</v>
      </c>
      <c r="T102" s="3">
        <v>0</v>
      </c>
      <c r="U102" s="1" t="s">
        <v>155</v>
      </c>
    </row>
    <row r="103" spans="1:21" x14ac:dyDescent="0.25">
      <c r="A103" s="1" t="s">
        <v>14</v>
      </c>
      <c r="B103" s="29" t="str">
        <f t="shared" si="4"/>
        <v>PARTIDA</v>
      </c>
      <c r="C103" s="1" t="s">
        <v>15</v>
      </c>
      <c r="D103" s="1" t="s">
        <v>144</v>
      </c>
      <c r="E103" s="3">
        <v>2068213360</v>
      </c>
      <c r="F103" s="3">
        <v>2068213360</v>
      </c>
      <c r="G103" s="3">
        <v>0</v>
      </c>
      <c r="H103" s="3">
        <v>149312787</v>
      </c>
      <c r="I103" s="37">
        <f t="shared" si="5"/>
        <v>149312787</v>
      </c>
      <c r="J103" s="3">
        <v>0</v>
      </c>
      <c r="K103" s="3">
        <v>878786951.39999998</v>
      </c>
      <c r="L103" s="27">
        <f t="shared" si="6"/>
        <v>1028099738.4</v>
      </c>
      <c r="M103" s="28">
        <f t="shared" si="7"/>
        <v>0.42490149633304758</v>
      </c>
      <c r="N103" s="3">
        <v>932347191.60000002</v>
      </c>
      <c r="O103" s="3">
        <v>1040113621.6</v>
      </c>
      <c r="P103" s="3">
        <v>0</v>
      </c>
      <c r="Q103" s="3">
        <v>0</v>
      </c>
      <c r="R103" s="4">
        <v>-78366430</v>
      </c>
      <c r="S103" s="3">
        <v>0</v>
      </c>
      <c r="T103" s="3">
        <v>0</v>
      </c>
      <c r="U103" s="1" t="s">
        <v>12</v>
      </c>
    </row>
    <row r="104" spans="1:21" x14ac:dyDescent="0.25">
      <c r="A104" s="1" t="s">
        <v>16</v>
      </c>
      <c r="B104" s="29" t="str">
        <f t="shared" si="4"/>
        <v>SUBPARTIDA</v>
      </c>
      <c r="C104" s="1" t="s">
        <v>17</v>
      </c>
      <c r="D104" s="1" t="s">
        <v>144</v>
      </c>
      <c r="E104" s="3">
        <v>1489008284</v>
      </c>
      <c r="F104" s="3">
        <v>1489008284</v>
      </c>
      <c r="G104" s="3">
        <v>0</v>
      </c>
      <c r="H104" s="3">
        <v>0</v>
      </c>
      <c r="I104" s="37">
        <f t="shared" si="5"/>
        <v>0</v>
      </c>
      <c r="J104" s="3">
        <v>0</v>
      </c>
      <c r="K104" s="3">
        <v>641273314.63999999</v>
      </c>
      <c r="L104" s="27">
        <f t="shared" si="6"/>
        <v>641273314.63999999</v>
      </c>
      <c r="M104" s="28">
        <f t="shared" si="7"/>
        <v>0.43067142173132461</v>
      </c>
      <c r="N104" s="3">
        <v>786589221.36000001</v>
      </c>
      <c r="O104" s="3">
        <v>847734969.36000001</v>
      </c>
      <c r="P104" s="3">
        <v>0</v>
      </c>
      <c r="Q104" s="3">
        <v>0</v>
      </c>
      <c r="R104" s="4">
        <v>-61145748</v>
      </c>
      <c r="S104" s="3">
        <v>0</v>
      </c>
      <c r="T104" s="3">
        <v>0</v>
      </c>
      <c r="U104" s="1" t="s">
        <v>12</v>
      </c>
    </row>
    <row r="105" spans="1:21" x14ac:dyDescent="0.25">
      <c r="A105" s="1" t="s">
        <v>24</v>
      </c>
      <c r="B105" s="29" t="str">
        <f t="shared" si="4"/>
        <v>SUBPARTIDA</v>
      </c>
      <c r="C105" s="1" t="s">
        <v>25</v>
      </c>
      <c r="D105" s="1" t="s">
        <v>144</v>
      </c>
      <c r="E105" s="3">
        <v>134902656</v>
      </c>
      <c r="F105" s="3">
        <v>134902656</v>
      </c>
      <c r="G105" s="3">
        <v>0</v>
      </c>
      <c r="H105" s="3">
        <v>0</v>
      </c>
      <c r="I105" s="37">
        <f t="shared" si="5"/>
        <v>0</v>
      </c>
      <c r="J105" s="3">
        <v>0</v>
      </c>
      <c r="K105" s="3">
        <v>0</v>
      </c>
      <c r="L105" s="27">
        <f t="shared" si="6"/>
        <v>0</v>
      </c>
      <c r="M105" s="28">
        <f t="shared" si="7"/>
        <v>0</v>
      </c>
      <c r="N105" s="3">
        <v>129807176</v>
      </c>
      <c r="O105" s="3">
        <v>134902656</v>
      </c>
      <c r="P105" s="3">
        <v>0</v>
      </c>
      <c r="Q105" s="3">
        <v>0</v>
      </c>
      <c r="R105" s="4">
        <v>-5095480</v>
      </c>
      <c r="S105" s="3">
        <v>0</v>
      </c>
      <c r="T105" s="3">
        <v>0</v>
      </c>
      <c r="U105" s="1" t="s">
        <v>12</v>
      </c>
    </row>
    <row r="106" spans="1:21" x14ac:dyDescent="0.25">
      <c r="A106" s="1" t="s">
        <v>26</v>
      </c>
      <c r="B106" s="29" t="str">
        <f t="shared" si="4"/>
        <v>SUBPARTIDA</v>
      </c>
      <c r="C106" s="1" t="s">
        <v>27</v>
      </c>
      <c r="D106" s="1" t="s">
        <v>144</v>
      </c>
      <c r="E106" s="3">
        <v>124369589</v>
      </c>
      <c r="F106" s="3">
        <v>124369589</v>
      </c>
      <c r="G106" s="3">
        <v>0</v>
      </c>
      <c r="H106" s="3">
        <v>0</v>
      </c>
      <c r="I106" s="37">
        <f t="shared" si="5"/>
        <v>0</v>
      </c>
      <c r="J106" s="3">
        <v>0</v>
      </c>
      <c r="K106" s="3">
        <v>94326423.760000005</v>
      </c>
      <c r="L106" s="27">
        <f t="shared" si="6"/>
        <v>94326423.760000005</v>
      </c>
      <c r="M106" s="28">
        <f t="shared" si="7"/>
        <v>0.7584364032914831</v>
      </c>
      <c r="N106" s="3">
        <v>643165.24</v>
      </c>
      <c r="O106" s="3">
        <v>30043165.239999998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1" t="s">
        <v>12</v>
      </c>
    </row>
    <row r="107" spans="1:21" x14ac:dyDescent="0.25">
      <c r="A107" s="1" t="s">
        <v>145</v>
      </c>
      <c r="B107" s="29" t="str">
        <f t="shared" si="4"/>
        <v>SUBPARTIDA</v>
      </c>
      <c r="C107" s="1" t="s">
        <v>31</v>
      </c>
      <c r="D107" s="1" t="s">
        <v>144</v>
      </c>
      <c r="E107" s="3">
        <v>149237453</v>
      </c>
      <c r="F107" s="3">
        <v>149237453</v>
      </c>
      <c r="G107" s="3">
        <v>0</v>
      </c>
      <c r="H107" s="3">
        <v>68064088</v>
      </c>
      <c r="I107" s="37">
        <f t="shared" si="5"/>
        <v>68064088</v>
      </c>
      <c r="J107" s="3">
        <v>0</v>
      </c>
      <c r="K107" s="3">
        <v>66935912</v>
      </c>
      <c r="L107" s="27">
        <f t="shared" si="6"/>
        <v>135000000</v>
      </c>
      <c r="M107" s="28">
        <f t="shared" si="7"/>
        <v>0.44851952813748436</v>
      </c>
      <c r="N107" s="3">
        <v>8581470</v>
      </c>
      <c r="O107" s="3">
        <v>14237453</v>
      </c>
      <c r="P107" s="3">
        <v>0</v>
      </c>
      <c r="Q107" s="3">
        <v>0</v>
      </c>
      <c r="R107" s="4">
        <v>-5655983</v>
      </c>
      <c r="S107" s="3">
        <v>0</v>
      </c>
      <c r="T107" s="3">
        <v>0</v>
      </c>
      <c r="U107" s="1" t="s">
        <v>12</v>
      </c>
    </row>
    <row r="108" spans="1:21" x14ac:dyDescent="0.25">
      <c r="A108" s="1" t="s">
        <v>146</v>
      </c>
      <c r="B108" s="29" t="str">
        <f t="shared" si="4"/>
        <v>SUBPARTIDA</v>
      </c>
      <c r="C108" s="1" t="s">
        <v>33</v>
      </c>
      <c r="D108" s="1" t="s">
        <v>144</v>
      </c>
      <c r="E108" s="3">
        <v>8066889</v>
      </c>
      <c r="F108" s="3">
        <v>8066889</v>
      </c>
      <c r="G108" s="3">
        <v>0</v>
      </c>
      <c r="H108" s="3">
        <v>3881767</v>
      </c>
      <c r="I108" s="37">
        <f t="shared" si="5"/>
        <v>3881767</v>
      </c>
      <c r="J108" s="3">
        <v>0</v>
      </c>
      <c r="K108" s="3">
        <v>3618233</v>
      </c>
      <c r="L108" s="27">
        <f t="shared" si="6"/>
        <v>7500000</v>
      </c>
      <c r="M108" s="28">
        <f t="shared" si="7"/>
        <v>0.44852891864509353</v>
      </c>
      <c r="N108" s="3">
        <v>261164</v>
      </c>
      <c r="O108" s="3">
        <v>566889</v>
      </c>
      <c r="P108" s="3">
        <v>0</v>
      </c>
      <c r="Q108" s="3">
        <v>0</v>
      </c>
      <c r="R108" s="4">
        <v>-305725</v>
      </c>
      <c r="S108" s="3">
        <v>0</v>
      </c>
      <c r="T108" s="3">
        <v>0</v>
      </c>
      <c r="U108" s="1" t="s">
        <v>12</v>
      </c>
    </row>
    <row r="109" spans="1:21" x14ac:dyDescent="0.25">
      <c r="A109" s="1" t="s">
        <v>147</v>
      </c>
      <c r="B109" s="29" t="str">
        <f t="shared" si="4"/>
        <v>SUBPARTIDA</v>
      </c>
      <c r="C109" s="1" t="s">
        <v>35</v>
      </c>
      <c r="D109" s="1" t="s">
        <v>144</v>
      </c>
      <c r="E109" s="3">
        <v>90026485</v>
      </c>
      <c r="F109" s="3">
        <v>90026485</v>
      </c>
      <c r="G109" s="3">
        <v>0</v>
      </c>
      <c r="H109" s="3">
        <v>44930348</v>
      </c>
      <c r="I109" s="37">
        <f t="shared" si="5"/>
        <v>44930348</v>
      </c>
      <c r="J109" s="3">
        <v>0</v>
      </c>
      <c r="K109" s="3">
        <v>40069652</v>
      </c>
      <c r="L109" s="27">
        <f t="shared" si="6"/>
        <v>85000000</v>
      </c>
      <c r="M109" s="28">
        <f t="shared" si="7"/>
        <v>0.44508737623156119</v>
      </c>
      <c r="N109" s="3">
        <v>1614552</v>
      </c>
      <c r="O109" s="3">
        <v>5026485</v>
      </c>
      <c r="P109" s="3">
        <v>0</v>
      </c>
      <c r="Q109" s="3">
        <v>0</v>
      </c>
      <c r="R109" s="4">
        <v>-3411933</v>
      </c>
      <c r="S109" s="3">
        <v>0</v>
      </c>
      <c r="T109" s="3">
        <v>0</v>
      </c>
      <c r="U109" s="1" t="s">
        <v>12</v>
      </c>
    </row>
    <row r="110" spans="1:21" x14ac:dyDescent="0.25">
      <c r="A110" s="1" t="s">
        <v>148</v>
      </c>
      <c r="B110" s="29" t="str">
        <f t="shared" si="4"/>
        <v>SUBPARTIDA</v>
      </c>
      <c r="C110" s="1" t="s">
        <v>37</v>
      </c>
      <c r="D110" s="1" t="s">
        <v>144</v>
      </c>
      <c r="E110" s="3">
        <v>48401336</v>
      </c>
      <c r="F110" s="3">
        <v>48401336</v>
      </c>
      <c r="G110" s="3">
        <v>0</v>
      </c>
      <c r="H110" s="3">
        <v>21290983</v>
      </c>
      <c r="I110" s="37">
        <f t="shared" si="5"/>
        <v>21290983</v>
      </c>
      <c r="J110" s="3">
        <v>0</v>
      </c>
      <c r="K110" s="3">
        <v>21709017</v>
      </c>
      <c r="L110" s="27">
        <f t="shared" si="6"/>
        <v>43000000</v>
      </c>
      <c r="M110" s="28">
        <f t="shared" si="7"/>
        <v>0.44852102842781033</v>
      </c>
      <c r="N110" s="3">
        <v>3566963</v>
      </c>
      <c r="O110" s="3">
        <v>5401336</v>
      </c>
      <c r="P110" s="3">
        <v>0</v>
      </c>
      <c r="Q110" s="3">
        <v>0</v>
      </c>
      <c r="R110" s="4">
        <v>-1834373</v>
      </c>
      <c r="S110" s="3">
        <v>0</v>
      </c>
      <c r="T110" s="3">
        <v>0</v>
      </c>
      <c r="U110" s="1" t="s">
        <v>12</v>
      </c>
    </row>
    <row r="111" spans="1:21" x14ac:dyDescent="0.25">
      <c r="A111" s="1" t="s">
        <v>149</v>
      </c>
      <c r="B111" s="29" t="str">
        <f t="shared" si="4"/>
        <v>SUBPARTIDA</v>
      </c>
      <c r="C111" s="1" t="s">
        <v>39</v>
      </c>
      <c r="D111" s="1" t="s">
        <v>144</v>
      </c>
      <c r="E111" s="3">
        <v>24200668</v>
      </c>
      <c r="F111" s="3">
        <v>24200668</v>
      </c>
      <c r="G111" s="3">
        <v>0</v>
      </c>
      <c r="H111" s="3">
        <v>11145601</v>
      </c>
      <c r="I111" s="37">
        <f t="shared" si="5"/>
        <v>11145601</v>
      </c>
      <c r="J111" s="3">
        <v>0</v>
      </c>
      <c r="K111" s="3">
        <v>10854399</v>
      </c>
      <c r="L111" s="27">
        <f t="shared" si="6"/>
        <v>22000000</v>
      </c>
      <c r="M111" s="28">
        <f t="shared" si="7"/>
        <v>0.44851650375931773</v>
      </c>
      <c r="N111" s="3">
        <v>1283480</v>
      </c>
      <c r="O111" s="3">
        <v>2200668</v>
      </c>
      <c r="P111" s="3">
        <v>0</v>
      </c>
      <c r="Q111" s="3">
        <v>0</v>
      </c>
      <c r="R111" s="4">
        <v>-917188</v>
      </c>
      <c r="S111" s="3">
        <v>0</v>
      </c>
      <c r="T111" s="3">
        <v>0</v>
      </c>
      <c r="U111" s="1" t="s">
        <v>12</v>
      </c>
    </row>
    <row r="112" spans="1:21" x14ac:dyDescent="0.25">
      <c r="A112" s="1" t="s">
        <v>42</v>
      </c>
      <c r="B112" s="29" t="str">
        <f t="shared" si="4"/>
        <v>PARTIDA</v>
      </c>
      <c r="C112" s="1" t="s">
        <v>43</v>
      </c>
      <c r="D112" s="1" t="s">
        <v>144</v>
      </c>
      <c r="E112" s="3">
        <v>676999154</v>
      </c>
      <c r="F112" s="3">
        <v>676999154</v>
      </c>
      <c r="G112" s="3">
        <v>0</v>
      </c>
      <c r="H112" s="3">
        <v>136605337.46000001</v>
      </c>
      <c r="I112" s="37">
        <f t="shared" si="5"/>
        <v>136605337.46000001</v>
      </c>
      <c r="J112" s="3">
        <v>0</v>
      </c>
      <c r="K112" s="3">
        <v>211122095.19</v>
      </c>
      <c r="L112" s="27">
        <f t="shared" si="6"/>
        <v>347727432.64999998</v>
      </c>
      <c r="M112" s="28">
        <f t="shared" si="7"/>
        <v>0.31184986560559275</v>
      </c>
      <c r="N112" s="3">
        <v>164721721.34999999</v>
      </c>
      <c r="O112" s="3">
        <v>329271721.35000002</v>
      </c>
      <c r="P112" s="3">
        <v>0</v>
      </c>
      <c r="Q112" s="3">
        <v>0</v>
      </c>
      <c r="R112" s="4">
        <v>-164550000</v>
      </c>
      <c r="S112" s="3">
        <v>49450000</v>
      </c>
      <c r="T112" s="4">
        <v>-49450000</v>
      </c>
      <c r="U112" s="1" t="s">
        <v>12</v>
      </c>
    </row>
    <row r="113" spans="1:21" x14ac:dyDescent="0.25">
      <c r="A113" s="1" t="s">
        <v>54</v>
      </c>
      <c r="B113" s="29" t="str">
        <f t="shared" si="4"/>
        <v>SUBPARTIDA</v>
      </c>
      <c r="C113" s="1" t="s">
        <v>55</v>
      </c>
      <c r="D113" s="1" t="s">
        <v>144</v>
      </c>
      <c r="E113" s="3">
        <v>10000000</v>
      </c>
      <c r="F113" s="3">
        <v>10000000</v>
      </c>
      <c r="G113" s="3">
        <v>0</v>
      </c>
      <c r="H113" s="3">
        <v>0</v>
      </c>
      <c r="I113" s="37">
        <f t="shared" si="5"/>
        <v>0</v>
      </c>
      <c r="J113" s="3">
        <v>0</v>
      </c>
      <c r="K113" s="3">
        <v>0</v>
      </c>
      <c r="L113" s="27">
        <f t="shared" si="6"/>
        <v>0</v>
      </c>
      <c r="M113" s="28">
        <f t="shared" si="7"/>
        <v>0</v>
      </c>
      <c r="N113" s="3">
        <v>10000000</v>
      </c>
      <c r="O113" s="3">
        <v>10000000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1" t="s">
        <v>12</v>
      </c>
    </row>
    <row r="114" spans="1:21" x14ac:dyDescent="0.25">
      <c r="A114" s="1" t="s">
        <v>56</v>
      </c>
      <c r="B114" s="29" t="str">
        <f t="shared" si="4"/>
        <v>SUBPARTIDA</v>
      </c>
      <c r="C114" s="1" t="s">
        <v>57</v>
      </c>
      <c r="D114" s="1" t="s">
        <v>144</v>
      </c>
      <c r="E114" s="3">
        <v>206000000</v>
      </c>
      <c r="F114" s="3">
        <v>162550000</v>
      </c>
      <c r="G114" s="3">
        <v>0</v>
      </c>
      <c r="H114" s="3">
        <v>9058178.9900000002</v>
      </c>
      <c r="I114" s="37">
        <f t="shared" si="5"/>
        <v>9058178.9900000002</v>
      </c>
      <c r="J114" s="3">
        <v>0</v>
      </c>
      <c r="K114" s="3">
        <v>1424591</v>
      </c>
      <c r="L114" s="27">
        <f t="shared" si="6"/>
        <v>10482769.99</v>
      </c>
      <c r="M114" s="28">
        <f t="shared" si="7"/>
        <v>8.7640172254690868E-3</v>
      </c>
      <c r="N114" s="3">
        <v>517230.01</v>
      </c>
      <c r="O114" s="3">
        <v>152067230.00999999</v>
      </c>
      <c r="P114" s="3">
        <v>0</v>
      </c>
      <c r="Q114" s="3">
        <v>0</v>
      </c>
      <c r="R114" s="4">
        <v>-151550000</v>
      </c>
      <c r="S114" s="3">
        <v>0</v>
      </c>
      <c r="T114" s="4">
        <v>-43450000</v>
      </c>
      <c r="U114" s="1" t="s">
        <v>12</v>
      </c>
    </row>
    <row r="115" spans="1:21" x14ac:dyDescent="0.25">
      <c r="A115" s="1" t="s">
        <v>58</v>
      </c>
      <c r="B115" s="29" t="str">
        <f t="shared" si="4"/>
        <v>SUBPARTIDA</v>
      </c>
      <c r="C115" s="1" t="s">
        <v>59</v>
      </c>
      <c r="D115" s="1" t="s">
        <v>144</v>
      </c>
      <c r="E115" s="3">
        <v>0</v>
      </c>
      <c r="F115" s="3">
        <v>750000</v>
      </c>
      <c r="G115" s="3">
        <v>0</v>
      </c>
      <c r="H115" s="3">
        <v>0</v>
      </c>
      <c r="I115" s="37">
        <f t="shared" si="5"/>
        <v>0</v>
      </c>
      <c r="J115" s="3">
        <v>0</v>
      </c>
      <c r="K115" s="3">
        <v>0</v>
      </c>
      <c r="L115" s="27">
        <f t="shared" si="6"/>
        <v>0</v>
      </c>
      <c r="M115" s="28">
        <f t="shared" si="7"/>
        <v>0</v>
      </c>
      <c r="N115" s="3">
        <v>750000</v>
      </c>
      <c r="O115" s="3">
        <v>750000</v>
      </c>
      <c r="P115" s="3">
        <v>0</v>
      </c>
      <c r="Q115" s="3">
        <v>0</v>
      </c>
      <c r="R115" s="3">
        <v>0</v>
      </c>
      <c r="S115" s="3">
        <v>750000</v>
      </c>
      <c r="T115" s="3">
        <v>0</v>
      </c>
      <c r="U115" s="1" t="s">
        <v>12</v>
      </c>
    </row>
    <row r="116" spans="1:21" x14ac:dyDescent="0.25">
      <c r="A116" s="1" t="s">
        <v>369</v>
      </c>
      <c r="B116" s="29" t="str">
        <f t="shared" si="4"/>
        <v>SUBPARTIDA</v>
      </c>
      <c r="C116" s="1" t="s">
        <v>373</v>
      </c>
      <c r="D116" s="1" t="s">
        <v>144</v>
      </c>
      <c r="E116" s="3">
        <v>0</v>
      </c>
      <c r="F116" s="3">
        <v>16400000</v>
      </c>
      <c r="G116" s="3">
        <v>0</v>
      </c>
      <c r="H116" s="3">
        <v>0</v>
      </c>
      <c r="I116" s="37">
        <f t="shared" si="5"/>
        <v>0</v>
      </c>
      <c r="J116" s="3">
        <v>0</v>
      </c>
      <c r="K116" s="3">
        <v>0</v>
      </c>
      <c r="L116" s="27">
        <f t="shared" si="6"/>
        <v>0</v>
      </c>
      <c r="M116" s="28">
        <f t="shared" si="7"/>
        <v>0</v>
      </c>
      <c r="N116" s="3">
        <v>16400000</v>
      </c>
      <c r="O116" s="3">
        <v>16400000</v>
      </c>
      <c r="P116" s="3">
        <v>0</v>
      </c>
      <c r="Q116" s="3">
        <v>0</v>
      </c>
      <c r="R116" s="3">
        <v>0</v>
      </c>
      <c r="S116" s="3">
        <v>16400000</v>
      </c>
      <c r="T116" s="3">
        <v>0</v>
      </c>
      <c r="U116" s="1" t="s">
        <v>12</v>
      </c>
    </row>
    <row r="117" spans="1:21" x14ac:dyDescent="0.25">
      <c r="A117" s="1" t="s">
        <v>60</v>
      </c>
      <c r="B117" s="29" t="str">
        <f t="shared" si="4"/>
        <v>SUBPARTIDA</v>
      </c>
      <c r="C117" s="1" t="s">
        <v>61</v>
      </c>
      <c r="D117" s="1" t="s">
        <v>144</v>
      </c>
      <c r="E117" s="3">
        <v>0</v>
      </c>
      <c r="F117" s="3">
        <v>0</v>
      </c>
      <c r="G117" s="3">
        <v>0</v>
      </c>
      <c r="H117" s="3">
        <v>0</v>
      </c>
      <c r="I117" s="37">
        <f t="shared" si="5"/>
        <v>0</v>
      </c>
      <c r="J117" s="3">
        <v>0</v>
      </c>
      <c r="K117" s="3">
        <v>0</v>
      </c>
      <c r="L117" s="27">
        <f t="shared" si="6"/>
        <v>0</v>
      </c>
      <c r="M117" s="28" t="e">
        <f t="shared" si="7"/>
        <v>#DIV/0!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1" t="s">
        <v>12</v>
      </c>
    </row>
    <row r="118" spans="1:21" x14ac:dyDescent="0.25">
      <c r="A118" s="1" t="s">
        <v>62</v>
      </c>
      <c r="B118" s="29" t="str">
        <f t="shared" si="4"/>
        <v>SUBPARTIDA</v>
      </c>
      <c r="C118" s="1" t="s">
        <v>63</v>
      </c>
      <c r="D118" s="1" t="s">
        <v>144</v>
      </c>
      <c r="E118" s="3">
        <v>15000000</v>
      </c>
      <c r="F118" s="3">
        <v>21300000</v>
      </c>
      <c r="G118" s="3">
        <v>0</v>
      </c>
      <c r="H118" s="3">
        <v>15000000</v>
      </c>
      <c r="I118" s="37">
        <f t="shared" si="5"/>
        <v>15000000</v>
      </c>
      <c r="J118" s="3">
        <v>0</v>
      </c>
      <c r="K118" s="3">
        <v>0</v>
      </c>
      <c r="L118" s="27">
        <f t="shared" si="6"/>
        <v>15000000</v>
      </c>
      <c r="M118" s="28">
        <f t="shared" si="7"/>
        <v>0</v>
      </c>
      <c r="N118" s="3">
        <v>6300000</v>
      </c>
      <c r="O118" s="3">
        <v>6300000</v>
      </c>
      <c r="P118" s="3">
        <v>0</v>
      </c>
      <c r="Q118" s="3">
        <v>0</v>
      </c>
      <c r="R118" s="3">
        <v>0</v>
      </c>
      <c r="S118" s="3">
        <v>6300000</v>
      </c>
      <c r="T118" s="3">
        <v>0</v>
      </c>
      <c r="U118" s="1" t="s">
        <v>12</v>
      </c>
    </row>
    <row r="119" spans="1:21" x14ac:dyDescent="0.25">
      <c r="A119" s="1" t="s">
        <v>64</v>
      </c>
      <c r="B119" s="29" t="str">
        <f t="shared" si="4"/>
        <v>SUBPARTIDA</v>
      </c>
      <c r="C119" s="1" t="s">
        <v>65</v>
      </c>
      <c r="D119" s="1" t="s">
        <v>144</v>
      </c>
      <c r="E119" s="3">
        <v>81000000</v>
      </c>
      <c r="F119" s="3">
        <v>81000000</v>
      </c>
      <c r="G119" s="3">
        <v>0</v>
      </c>
      <c r="H119" s="3">
        <v>63282599</v>
      </c>
      <c r="I119" s="37">
        <f t="shared" si="5"/>
        <v>63282599</v>
      </c>
      <c r="J119" s="3">
        <v>0</v>
      </c>
      <c r="K119" s="3">
        <v>0</v>
      </c>
      <c r="L119" s="27">
        <f t="shared" si="6"/>
        <v>63282599</v>
      </c>
      <c r="M119" s="28">
        <f t="shared" si="7"/>
        <v>0</v>
      </c>
      <c r="N119" s="3">
        <v>17717401</v>
      </c>
      <c r="O119" s="3">
        <v>17717401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1" t="s">
        <v>12</v>
      </c>
    </row>
    <row r="120" spans="1:21" x14ac:dyDescent="0.25">
      <c r="A120" s="1" t="s">
        <v>68</v>
      </c>
      <c r="B120" s="29" t="str">
        <f t="shared" si="4"/>
        <v>SUBPARTIDA</v>
      </c>
      <c r="C120" s="1" t="s">
        <v>69</v>
      </c>
      <c r="D120" s="1" t="s">
        <v>144</v>
      </c>
      <c r="E120" s="3">
        <v>16000000</v>
      </c>
      <c r="F120" s="3">
        <v>16000000</v>
      </c>
      <c r="G120" s="3">
        <v>0</v>
      </c>
      <c r="H120" s="3">
        <v>7825774.4000000004</v>
      </c>
      <c r="I120" s="37">
        <f t="shared" si="5"/>
        <v>7825774.4000000004</v>
      </c>
      <c r="J120" s="3">
        <v>0</v>
      </c>
      <c r="K120" s="3">
        <v>5567852.1500000004</v>
      </c>
      <c r="L120" s="27">
        <f t="shared" si="6"/>
        <v>13393626.550000001</v>
      </c>
      <c r="M120" s="28">
        <f t="shared" si="7"/>
        <v>0.34799075937500001</v>
      </c>
      <c r="N120" s="3">
        <v>2606373.4500000002</v>
      </c>
      <c r="O120" s="3">
        <v>2606373.4500000002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1" t="s">
        <v>12</v>
      </c>
    </row>
    <row r="121" spans="1:21" x14ac:dyDescent="0.25">
      <c r="A121" s="1" t="s">
        <v>70</v>
      </c>
      <c r="B121" s="29" t="str">
        <f t="shared" si="4"/>
        <v>SUBPARTIDA</v>
      </c>
      <c r="C121" s="1" t="s">
        <v>71</v>
      </c>
      <c r="D121" s="1" t="s">
        <v>144</v>
      </c>
      <c r="E121" s="3">
        <v>25000</v>
      </c>
      <c r="F121" s="3">
        <v>25000</v>
      </c>
      <c r="G121" s="3">
        <v>0</v>
      </c>
      <c r="H121" s="3">
        <v>0</v>
      </c>
      <c r="I121" s="37">
        <f t="shared" si="5"/>
        <v>0</v>
      </c>
      <c r="J121" s="3">
        <v>0</v>
      </c>
      <c r="K121" s="3">
        <v>0</v>
      </c>
      <c r="L121" s="27">
        <f t="shared" si="6"/>
        <v>0</v>
      </c>
      <c r="M121" s="28">
        <f t="shared" si="7"/>
        <v>0</v>
      </c>
      <c r="N121" s="3">
        <v>25000</v>
      </c>
      <c r="O121" s="3">
        <v>25000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1" t="s">
        <v>12</v>
      </c>
    </row>
    <row r="122" spans="1:21" x14ac:dyDescent="0.25">
      <c r="A122" s="1" t="s">
        <v>72</v>
      </c>
      <c r="B122" s="29" t="str">
        <f t="shared" si="4"/>
        <v>SUBPARTIDA</v>
      </c>
      <c r="C122" s="1" t="s">
        <v>73</v>
      </c>
      <c r="D122" s="1" t="s">
        <v>144</v>
      </c>
      <c r="E122" s="3">
        <v>100000</v>
      </c>
      <c r="F122" s="3">
        <v>100000</v>
      </c>
      <c r="G122" s="3">
        <v>0</v>
      </c>
      <c r="H122" s="3">
        <v>16700</v>
      </c>
      <c r="I122" s="37">
        <f t="shared" si="5"/>
        <v>16700</v>
      </c>
      <c r="J122" s="3">
        <v>0</v>
      </c>
      <c r="K122" s="3">
        <v>0</v>
      </c>
      <c r="L122" s="27">
        <f t="shared" si="6"/>
        <v>16700</v>
      </c>
      <c r="M122" s="28">
        <f t="shared" si="7"/>
        <v>0</v>
      </c>
      <c r="N122" s="3">
        <v>83300</v>
      </c>
      <c r="O122" s="3">
        <v>83300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1" t="s">
        <v>12</v>
      </c>
    </row>
    <row r="123" spans="1:21" x14ac:dyDescent="0.25">
      <c r="A123" s="1" t="s">
        <v>74</v>
      </c>
      <c r="B123" s="29" t="str">
        <f t="shared" si="4"/>
        <v>SUBPARTIDA</v>
      </c>
      <c r="C123" s="1" t="s">
        <v>75</v>
      </c>
      <c r="D123" s="1" t="s">
        <v>144</v>
      </c>
      <c r="E123" s="3">
        <v>7200000</v>
      </c>
      <c r="F123" s="3">
        <v>7200000</v>
      </c>
      <c r="G123" s="3">
        <v>0</v>
      </c>
      <c r="H123" s="3">
        <v>1225400</v>
      </c>
      <c r="I123" s="37">
        <f t="shared" si="5"/>
        <v>1225400</v>
      </c>
      <c r="J123" s="3">
        <v>0</v>
      </c>
      <c r="K123" s="3">
        <v>564800</v>
      </c>
      <c r="L123" s="27">
        <f t="shared" si="6"/>
        <v>1790200</v>
      </c>
      <c r="M123" s="28">
        <f t="shared" si="7"/>
        <v>7.8444444444444442E-2</v>
      </c>
      <c r="N123" s="3">
        <v>5409800</v>
      </c>
      <c r="O123" s="3">
        <v>5409800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1" t="s">
        <v>12</v>
      </c>
    </row>
    <row r="124" spans="1:21" x14ac:dyDescent="0.25">
      <c r="A124" s="1" t="s">
        <v>76</v>
      </c>
      <c r="B124" s="29" t="str">
        <f t="shared" si="4"/>
        <v>SUBPARTIDA</v>
      </c>
      <c r="C124" s="1" t="s">
        <v>77</v>
      </c>
      <c r="D124" s="1" t="s">
        <v>144</v>
      </c>
      <c r="E124" s="3">
        <v>20000000</v>
      </c>
      <c r="F124" s="3">
        <v>20000000</v>
      </c>
      <c r="G124" s="3">
        <v>0</v>
      </c>
      <c r="H124" s="3">
        <v>7115999.9199999999</v>
      </c>
      <c r="I124" s="37">
        <f t="shared" si="5"/>
        <v>7115999.9199999999</v>
      </c>
      <c r="J124" s="3">
        <v>0</v>
      </c>
      <c r="K124" s="3">
        <v>2883666</v>
      </c>
      <c r="L124" s="27">
        <f t="shared" si="6"/>
        <v>9999665.9199999999</v>
      </c>
      <c r="M124" s="28">
        <f t="shared" si="7"/>
        <v>0.14418329999999999</v>
      </c>
      <c r="N124" s="3">
        <v>10000334.08</v>
      </c>
      <c r="O124" s="3">
        <v>10000334.08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1" t="s">
        <v>12</v>
      </c>
    </row>
    <row r="125" spans="1:21" x14ac:dyDescent="0.25">
      <c r="A125" s="1" t="s">
        <v>78</v>
      </c>
      <c r="B125" s="29" t="str">
        <f t="shared" si="4"/>
        <v>SUBPARTIDA</v>
      </c>
      <c r="C125" s="1" t="s">
        <v>79</v>
      </c>
      <c r="D125" s="1" t="s">
        <v>144</v>
      </c>
      <c r="E125" s="3">
        <v>26000000</v>
      </c>
      <c r="F125" s="3">
        <v>32000000</v>
      </c>
      <c r="G125" s="3">
        <v>0</v>
      </c>
      <c r="H125" s="3">
        <v>14473354.560000001</v>
      </c>
      <c r="I125" s="37">
        <f t="shared" si="5"/>
        <v>14473354.560000001</v>
      </c>
      <c r="J125" s="3">
        <v>0</v>
      </c>
      <c r="K125" s="3">
        <v>8026645.4400000004</v>
      </c>
      <c r="L125" s="27">
        <f t="shared" si="6"/>
        <v>22500000</v>
      </c>
      <c r="M125" s="28">
        <f t="shared" si="7"/>
        <v>0.25083267000000004</v>
      </c>
      <c r="N125" s="3">
        <v>9500000</v>
      </c>
      <c r="O125" s="3">
        <v>9500000</v>
      </c>
      <c r="P125" s="3">
        <v>0</v>
      </c>
      <c r="Q125" s="3">
        <v>0</v>
      </c>
      <c r="R125" s="3">
        <v>0</v>
      </c>
      <c r="S125" s="3">
        <v>6000000</v>
      </c>
      <c r="T125" s="3">
        <v>0</v>
      </c>
      <c r="U125" s="1" t="s">
        <v>12</v>
      </c>
    </row>
    <row r="126" spans="1:21" x14ac:dyDescent="0.25">
      <c r="A126" s="1" t="s">
        <v>80</v>
      </c>
      <c r="B126" s="29" t="str">
        <f t="shared" si="4"/>
        <v>SUBPARTIDA</v>
      </c>
      <c r="C126" s="1" t="s">
        <v>81</v>
      </c>
      <c r="D126" s="1" t="s">
        <v>144</v>
      </c>
      <c r="E126" s="3">
        <v>10000000</v>
      </c>
      <c r="F126" s="3">
        <v>10000000</v>
      </c>
      <c r="G126" s="3">
        <v>0</v>
      </c>
      <c r="H126" s="3">
        <v>4099157.64</v>
      </c>
      <c r="I126" s="37">
        <f t="shared" si="5"/>
        <v>4099157.64</v>
      </c>
      <c r="J126" s="3">
        <v>0</v>
      </c>
      <c r="K126" s="3">
        <v>5900842</v>
      </c>
      <c r="L126" s="27">
        <f t="shared" si="6"/>
        <v>9999999.6400000006</v>
      </c>
      <c r="M126" s="28">
        <f t="shared" si="7"/>
        <v>0.59008419999999995</v>
      </c>
      <c r="N126" s="3">
        <v>0.36</v>
      </c>
      <c r="O126" s="3">
        <v>0.36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1" t="s">
        <v>12</v>
      </c>
    </row>
    <row r="127" spans="1:21" x14ac:dyDescent="0.25">
      <c r="A127" s="1" t="s">
        <v>82</v>
      </c>
      <c r="B127" s="29" t="str">
        <f t="shared" si="4"/>
        <v>SUBPARTIDA</v>
      </c>
      <c r="C127" s="1" t="s">
        <v>83</v>
      </c>
      <c r="D127" s="1" t="s">
        <v>144</v>
      </c>
      <c r="E127" s="3">
        <v>4000000</v>
      </c>
      <c r="F127" s="3">
        <v>24000000</v>
      </c>
      <c r="G127" s="3">
        <v>0</v>
      </c>
      <c r="H127" s="3">
        <v>12508173.18</v>
      </c>
      <c r="I127" s="37">
        <f t="shared" si="5"/>
        <v>12508173.18</v>
      </c>
      <c r="J127" s="3">
        <v>0</v>
      </c>
      <c r="K127" s="3">
        <v>584775</v>
      </c>
      <c r="L127" s="27">
        <f t="shared" si="6"/>
        <v>13092948.18</v>
      </c>
      <c r="M127" s="28">
        <f t="shared" si="7"/>
        <v>2.4365624999999998E-2</v>
      </c>
      <c r="N127" s="3">
        <v>10907051.82</v>
      </c>
      <c r="O127" s="3">
        <v>10907051.82</v>
      </c>
      <c r="P127" s="3">
        <v>0</v>
      </c>
      <c r="Q127" s="3">
        <v>0</v>
      </c>
      <c r="R127" s="3">
        <v>0</v>
      </c>
      <c r="S127" s="3">
        <v>20000000</v>
      </c>
      <c r="T127" s="3">
        <v>0</v>
      </c>
      <c r="U127" s="1" t="s">
        <v>12</v>
      </c>
    </row>
    <row r="128" spans="1:21" x14ac:dyDescent="0.25">
      <c r="A128" s="1" t="s">
        <v>370</v>
      </c>
      <c r="B128" s="29" t="str">
        <f t="shared" si="4"/>
        <v>SUBPARTIDA</v>
      </c>
      <c r="C128" s="1" t="s">
        <v>354</v>
      </c>
      <c r="D128" s="1" t="s">
        <v>144</v>
      </c>
      <c r="E128" s="3">
        <v>279674154</v>
      </c>
      <c r="F128" s="3">
        <v>273674154</v>
      </c>
      <c r="G128" s="3">
        <v>0</v>
      </c>
      <c r="H128" s="3">
        <v>0</v>
      </c>
      <c r="I128" s="37">
        <f t="shared" si="5"/>
        <v>0</v>
      </c>
      <c r="J128" s="3">
        <v>0</v>
      </c>
      <c r="K128" s="3">
        <v>186168923.59999999</v>
      </c>
      <c r="L128" s="27">
        <f t="shared" si="6"/>
        <v>186168923.59999999</v>
      </c>
      <c r="M128" s="28">
        <f t="shared" si="7"/>
        <v>0.68025760152710657</v>
      </c>
      <c r="N128" s="3">
        <v>74505230.400000006</v>
      </c>
      <c r="O128" s="3">
        <v>87505230.400000006</v>
      </c>
      <c r="P128" s="3">
        <v>0</v>
      </c>
      <c r="Q128" s="3">
        <v>0</v>
      </c>
      <c r="R128" s="4">
        <v>-13000000</v>
      </c>
      <c r="S128" s="3">
        <v>0</v>
      </c>
      <c r="T128" s="4">
        <v>-6000000</v>
      </c>
      <c r="U128" s="1" t="s">
        <v>12</v>
      </c>
    </row>
    <row r="129" spans="1:21" x14ac:dyDescent="0.25">
      <c r="A129" s="1" t="s">
        <v>84</v>
      </c>
      <c r="B129" s="29" t="str">
        <f t="shared" si="4"/>
        <v>SUBPARTIDA</v>
      </c>
      <c r="C129" s="1" t="s">
        <v>85</v>
      </c>
      <c r="D129" s="1" t="s">
        <v>144</v>
      </c>
      <c r="E129" s="3">
        <v>2000000</v>
      </c>
      <c r="F129" s="3">
        <v>2000000</v>
      </c>
      <c r="G129" s="3">
        <v>0</v>
      </c>
      <c r="H129" s="3">
        <v>1999999.77</v>
      </c>
      <c r="I129" s="37">
        <f t="shared" si="5"/>
        <v>1999999.77</v>
      </c>
      <c r="J129" s="3">
        <v>0</v>
      </c>
      <c r="K129" s="3">
        <v>0</v>
      </c>
      <c r="L129" s="27">
        <f t="shared" si="6"/>
        <v>1999999.77</v>
      </c>
      <c r="M129" s="28">
        <f t="shared" si="7"/>
        <v>0</v>
      </c>
      <c r="N129" s="3">
        <v>0.23</v>
      </c>
      <c r="O129" s="3">
        <v>0.23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1" t="s">
        <v>12</v>
      </c>
    </row>
    <row r="130" spans="1:21" x14ac:dyDescent="0.25">
      <c r="A130" s="1" t="s">
        <v>90</v>
      </c>
      <c r="B130" s="29" t="str">
        <f t="shared" si="4"/>
        <v>PARTIDA</v>
      </c>
      <c r="C130" s="1" t="s">
        <v>91</v>
      </c>
      <c r="D130" s="1" t="s">
        <v>144</v>
      </c>
      <c r="E130" s="3">
        <v>2200000</v>
      </c>
      <c r="F130" s="3">
        <v>2200000</v>
      </c>
      <c r="G130" s="3">
        <v>0</v>
      </c>
      <c r="H130" s="3">
        <v>413408</v>
      </c>
      <c r="I130" s="37">
        <f t="shared" si="5"/>
        <v>413408</v>
      </c>
      <c r="J130" s="3">
        <v>0</v>
      </c>
      <c r="K130" s="3">
        <v>736592</v>
      </c>
      <c r="L130" s="27">
        <f t="shared" si="6"/>
        <v>1150000</v>
      </c>
      <c r="M130" s="28">
        <f t="shared" si="7"/>
        <v>0.33481454545454548</v>
      </c>
      <c r="N130" s="3">
        <v>1050000</v>
      </c>
      <c r="O130" s="3">
        <v>1050000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1" t="s">
        <v>12</v>
      </c>
    </row>
    <row r="131" spans="1:21" x14ac:dyDescent="0.25">
      <c r="A131" s="1" t="s">
        <v>92</v>
      </c>
      <c r="B131" s="29" t="str">
        <f t="shared" ref="B131:B138" si="8">IF(LEN(A131)=3,"PARTIDA","SUBPARTIDA")</f>
        <v>SUBPARTIDA</v>
      </c>
      <c r="C131" s="1" t="s">
        <v>93</v>
      </c>
      <c r="D131" s="1" t="s">
        <v>144</v>
      </c>
      <c r="E131" s="3">
        <v>2200000</v>
      </c>
      <c r="F131" s="3">
        <v>2200000</v>
      </c>
      <c r="G131" s="3">
        <v>0</v>
      </c>
      <c r="H131" s="3">
        <v>413408</v>
      </c>
      <c r="I131" s="37">
        <f t="shared" ref="I131:I138" si="9">+H131+G131</f>
        <v>413408</v>
      </c>
      <c r="J131" s="3">
        <v>0</v>
      </c>
      <c r="K131" s="3">
        <v>736592</v>
      </c>
      <c r="L131" s="27">
        <f t="shared" ref="L131:L138" si="10">+K131+H131+G131</f>
        <v>1150000</v>
      </c>
      <c r="M131" s="28">
        <f t="shared" ref="M131:M138" si="11">+K131/F131</f>
        <v>0.33481454545454548</v>
      </c>
      <c r="N131" s="3">
        <v>1050000</v>
      </c>
      <c r="O131" s="3">
        <v>1050000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1" t="s">
        <v>12</v>
      </c>
    </row>
    <row r="132" spans="1:21" x14ac:dyDescent="0.25">
      <c r="A132" s="1" t="s">
        <v>108</v>
      </c>
      <c r="B132" s="29" t="str">
        <f t="shared" si="8"/>
        <v>PARTIDA</v>
      </c>
      <c r="C132" s="1" t="s">
        <v>109</v>
      </c>
      <c r="D132" s="1" t="s">
        <v>144</v>
      </c>
      <c r="E132" s="3">
        <v>131117558</v>
      </c>
      <c r="F132" s="3">
        <v>131117558</v>
      </c>
      <c r="G132" s="3">
        <v>0</v>
      </c>
      <c r="H132" s="3">
        <v>25814164.59</v>
      </c>
      <c r="I132" s="37">
        <f t="shared" si="9"/>
        <v>25814164.59</v>
      </c>
      <c r="J132" s="3">
        <v>0</v>
      </c>
      <c r="K132" s="3">
        <v>85175368.659999996</v>
      </c>
      <c r="L132" s="27">
        <f t="shared" si="10"/>
        <v>110989533.25</v>
      </c>
      <c r="M132" s="28">
        <f t="shared" si="11"/>
        <v>0.64961070019318079</v>
      </c>
      <c r="N132" s="3">
        <v>16920483.75</v>
      </c>
      <c r="O132" s="3">
        <v>20128024.75</v>
      </c>
      <c r="P132" s="3">
        <v>0</v>
      </c>
      <c r="Q132" s="3">
        <v>0</v>
      </c>
      <c r="R132" s="4">
        <v>-3207541</v>
      </c>
      <c r="S132" s="3">
        <v>0</v>
      </c>
      <c r="T132" s="3">
        <v>0</v>
      </c>
      <c r="U132" s="1" t="s">
        <v>12</v>
      </c>
    </row>
    <row r="133" spans="1:21" x14ac:dyDescent="0.25">
      <c r="A133" s="1" t="s">
        <v>150</v>
      </c>
      <c r="B133" s="29" t="str">
        <f t="shared" si="8"/>
        <v>SUBPARTIDA</v>
      </c>
      <c r="C133" s="1" t="s">
        <v>111</v>
      </c>
      <c r="D133" s="1" t="s">
        <v>144</v>
      </c>
      <c r="E133" s="3">
        <v>28234113</v>
      </c>
      <c r="F133" s="3">
        <v>28234113</v>
      </c>
      <c r="G133" s="3">
        <v>0</v>
      </c>
      <c r="H133" s="3">
        <v>12513759.859999999</v>
      </c>
      <c r="I133" s="37">
        <f t="shared" si="9"/>
        <v>12513759.859999999</v>
      </c>
      <c r="J133" s="3">
        <v>0</v>
      </c>
      <c r="K133" s="3">
        <v>12486240.140000001</v>
      </c>
      <c r="L133" s="27">
        <f t="shared" si="10"/>
        <v>25000000</v>
      </c>
      <c r="M133" s="28">
        <f t="shared" si="11"/>
        <v>0.44223950438960136</v>
      </c>
      <c r="N133" s="3">
        <v>2274123</v>
      </c>
      <c r="O133" s="3">
        <v>3234113</v>
      </c>
      <c r="P133" s="3">
        <v>0</v>
      </c>
      <c r="Q133" s="3">
        <v>0</v>
      </c>
      <c r="R133" s="4">
        <v>-959990</v>
      </c>
      <c r="S133" s="3">
        <v>0</v>
      </c>
      <c r="T133" s="3">
        <v>0</v>
      </c>
      <c r="U133" s="1" t="s">
        <v>12</v>
      </c>
    </row>
    <row r="134" spans="1:21" x14ac:dyDescent="0.25">
      <c r="A134" s="1" t="s">
        <v>151</v>
      </c>
      <c r="B134" s="29" t="str">
        <f t="shared" si="8"/>
        <v>SUBPARTIDA</v>
      </c>
      <c r="C134" s="1" t="s">
        <v>114</v>
      </c>
      <c r="D134" s="1" t="s">
        <v>144</v>
      </c>
      <c r="E134" s="3">
        <v>4033445</v>
      </c>
      <c r="F134" s="3">
        <v>4033445</v>
      </c>
      <c r="G134" s="3">
        <v>0</v>
      </c>
      <c r="H134" s="3">
        <v>1690921.24</v>
      </c>
      <c r="I134" s="37">
        <f t="shared" si="9"/>
        <v>1690921.24</v>
      </c>
      <c r="J134" s="3">
        <v>0</v>
      </c>
      <c r="K134" s="3">
        <v>1809078.76</v>
      </c>
      <c r="L134" s="27">
        <f t="shared" si="10"/>
        <v>3500000</v>
      </c>
      <c r="M134" s="28">
        <f t="shared" si="11"/>
        <v>0.44851950627813197</v>
      </c>
      <c r="N134" s="3">
        <v>380579</v>
      </c>
      <c r="O134" s="3">
        <v>533445</v>
      </c>
      <c r="P134" s="3">
        <v>0</v>
      </c>
      <c r="Q134" s="3">
        <v>0</v>
      </c>
      <c r="R134" s="4">
        <v>-152866</v>
      </c>
      <c r="S134" s="3">
        <v>0</v>
      </c>
      <c r="T134" s="3">
        <v>0</v>
      </c>
      <c r="U134" s="1" t="s">
        <v>12</v>
      </c>
    </row>
    <row r="135" spans="1:21" x14ac:dyDescent="0.25">
      <c r="A135" s="1" t="s">
        <v>124</v>
      </c>
      <c r="B135" s="29" t="str">
        <f t="shared" si="8"/>
        <v>SUBPARTIDA</v>
      </c>
      <c r="C135" s="1" t="s">
        <v>125</v>
      </c>
      <c r="D135" s="1" t="s">
        <v>144</v>
      </c>
      <c r="E135" s="3">
        <v>20300000</v>
      </c>
      <c r="F135" s="3">
        <v>20300000</v>
      </c>
      <c r="G135" s="3">
        <v>0</v>
      </c>
      <c r="H135" s="3">
        <v>11609483.49</v>
      </c>
      <c r="I135" s="37">
        <f t="shared" si="9"/>
        <v>11609483.49</v>
      </c>
      <c r="J135" s="3">
        <v>0</v>
      </c>
      <c r="K135" s="3">
        <v>98186.76</v>
      </c>
      <c r="L135" s="27">
        <f t="shared" si="10"/>
        <v>11707670.25</v>
      </c>
      <c r="M135" s="28">
        <f t="shared" si="11"/>
        <v>4.8367862068965511E-3</v>
      </c>
      <c r="N135" s="3">
        <v>8592329.75</v>
      </c>
      <c r="O135" s="3">
        <v>8592329.75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1" t="s">
        <v>12</v>
      </c>
    </row>
    <row r="136" spans="1:21" x14ac:dyDescent="0.25">
      <c r="A136" s="1" t="s">
        <v>126</v>
      </c>
      <c r="B136" s="29" t="str">
        <f t="shared" si="8"/>
        <v>SUBPARTIDA</v>
      </c>
      <c r="C136" s="1" t="s">
        <v>127</v>
      </c>
      <c r="D136" s="1" t="s">
        <v>144</v>
      </c>
      <c r="E136" s="3">
        <v>6200000</v>
      </c>
      <c r="F136" s="3">
        <v>6200000</v>
      </c>
      <c r="G136" s="3">
        <v>0</v>
      </c>
      <c r="H136" s="3">
        <v>0</v>
      </c>
      <c r="I136" s="37">
        <f t="shared" si="9"/>
        <v>0</v>
      </c>
      <c r="J136" s="3">
        <v>0</v>
      </c>
      <c r="K136" s="3">
        <v>526548</v>
      </c>
      <c r="L136" s="27">
        <f t="shared" si="10"/>
        <v>526548</v>
      </c>
      <c r="M136" s="28">
        <f t="shared" si="11"/>
        <v>8.492709677419355E-2</v>
      </c>
      <c r="N136" s="3">
        <v>5673452</v>
      </c>
      <c r="O136" s="3">
        <v>5673452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1" t="s">
        <v>12</v>
      </c>
    </row>
    <row r="137" spans="1:21" x14ac:dyDescent="0.25">
      <c r="A137" s="1" t="s">
        <v>152</v>
      </c>
      <c r="B137" s="29" t="str">
        <f t="shared" si="8"/>
        <v>SUBPARTIDA</v>
      </c>
      <c r="C137" s="1" t="s">
        <v>379</v>
      </c>
      <c r="D137" s="1" t="s">
        <v>144</v>
      </c>
      <c r="E137" s="3">
        <v>51415000</v>
      </c>
      <c r="F137" s="3">
        <v>51415000</v>
      </c>
      <c r="G137" s="3">
        <v>0</v>
      </c>
      <c r="H137" s="3">
        <v>0</v>
      </c>
      <c r="I137" s="37">
        <f t="shared" si="9"/>
        <v>0</v>
      </c>
      <c r="J137" s="3">
        <v>0</v>
      </c>
      <c r="K137" s="3">
        <v>51415000</v>
      </c>
      <c r="L137" s="27">
        <f t="shared" si="10"/>
        <v>51415000</v>
      </c>
      <c r="M137" s="28">
        <f t="shared" si="11"/>
        <v>1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1" t="s">
        <v>12</v>
      </c>
    </row>
    <row r="138" spans="1:21" x14ac:dyDescent="0.25">
      <c r="A138" s="1" t="s">
        <v>153</v>
      </c>
      <c r="B138" s="29" t="str">
        <f t="shared" si="8"/>
        <v>SUBPARTIDA</v>
      </c>
      <c r="C138" s="1" t="s">
        <v>380</v>
      </c>
      <c r="D138" s="1" t="s">
        <v>144</v>
      </c>
      <c r="E138" s="3">
        <v>20935000</v>
      </c>
      <c r="F138" s="3">
        <v>20935000</v>
      </c>
      <c r="G138" s="3">
        <v>0</v>
      </c>
      <c r="H138" s="3">
        <v>0</v>
      </c>
      <c r="I138" s="37">
        <f t="shared" si="9"/>
        <v>0</v>
      </c>
      <c r="J138" s="3">
        <v>0</v>
      </c>
      <c r="K138" s="3">
        <v>18840315</v>
      </c>
      <c r="L138" s="27">
        <f t="shared" si="10"/>
        <v>18840315</v>
      </c>
      <c r="M138" s="28">
        <f t="shared" si="11"/>
        <v>0.89994339622641506</v>
      </c>
      <c r="N138" s="3">
        <v>0</v>
      </c>
      <c r="O138" s="3">
        <v>2094685</v>
      </c>
      <c r="P138" s="3">
        <v>0</v>
      </c>
      <c r="Q138" s="3">
        <v>0</v>
      </c>
      <c r="R138" s="4">
        <v>-2094685</v>
      </c>
      <c r="S138" s="3">
        <v>0</v>
      </c>
      <c r="T138" s="3">
        <v>0</v>
      </c>
      <c r="U138" s="1" t="s">
        <v>12</v>
      </c>
    </row>
  </sheetData>
  <pageMargins left="0.75" right="0.75" top="1" bottom="1" header="0.5" footer="0.5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9A02-ED37-4ABD-B440-F6C2582F0DBB}">
  <dimension ref="D6"/>
  <sheetViews>
    <sheetView workbookViewId="0">
      <selection activeCell="E6" sqref="E6"/>
    </sheetView>
  </sheetViews>
  <sheetFormatPr baseColWidth="10" defaultRowHeight="13.2" x14ac:dyDescent="0.25"/>
  <sheetData>
    <row r="6" spans="4:4" x14ac:dyDescent="0.25">
      <c r="D6">
        <v>2878530072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EJECUCIÓN V.1</vt:lpstr>
      <vt:lpstr>EJECUCIÓN </vt:lpstr>
      <vt:lpstr>COMPROMISO Y DISPONIBLE</vt:lpstr>
      <vt:lpstr>EJECUCIÓN POR CENTRO DE COSTO</vt:lpstr>
      <vt:lpstr>Hoja2</vt:lpstr>
      <vt:lpstr>BD SYGA</vt:lpstr>
      <vt:lpstr>BASE DE DATOS</vt:lpstr>
      <vt:lpstr>Hoja1</vt:lpstr>
      <vt:lpstr>'COMPROMISO Y DISPONIBLE'!Área_de_impresión</vt:lpstr>
      <vt:lpstr>'EJECUCIÓN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Leon Jimenez</dc:creator>
  <cp:lastModifiedBy>Alberto Delgado Paniagua</cp:lastModifiedBy>
  <cp:lastPrinted>2026-09-07T20:35:46Z</cp:lastPrinted>
  <dcterms:created xsi:type="dcterms:W3CDTF">2025-06-23T21:01:28Z</dcterms:created>
  <dcterms:modified xsi:type="dcterms:W3CDTF">2026-09-08T18:58:51Z</dcterms:modified>
</cp:coreProperties>
</file>